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28800" windowHeight="12285" activeTab="2"/>
  </bookViews>
  <sheets>
    <sheet name="ДВ1" sheetId="1" r:id="rId1"/>
    <sheet name="ДВ2" sheetId="2" r:id="rId2"/>
    <sheet name="Смарт" sheetId="3" r:id="rId3"/>
  </sheets>
  <definedNames>
    <definedName name="_xlnm._FilterDatabase" localSheetId="0" hidden="1">'ДВ1'!$B$1:$B$60</definedName>
    <definedName name="Z_75E3397B_D7A7_49CC_86C6_39BE7D5DE83E_.wvu.FilterData" localSheetId="0" hidden="1">'ДВ1'!$A$60:$C$60</definedName>
    <definedName name="_xlnm.Print_Area" localSheetId="0">'ДВ1'!$A$1:$K$60</definedName>
    <definedName name="_xlnm.Print_Area" localSheetId="1">'ДВ2'!$A$1:$K$128</definedName>
  </definedNames>
  <calcPr fullCalcOnLoad="1"/>
</workbook>
</file>

<file path=xl/comments1.xml><?xml version="1.0" encoding="utf-8"?>
<comments xmlns="http://schemas.openxmlformats.org/spreadsheetml/2006/main">
  <authors>
    <author>Пользователь</author>
  </authors>
  <commentList>
    <comment ref="C6" authorId="0">
      <text>
        <r>
          <rPr>
            <b/>
            <sz val="9"/>
            <rFont val="Tahoma"/>
            <family val="0"/>
          </rPr>
          <t>Пользователь:</t>
        </r>
        <r>
          <rPr>
            <sz val="9"/>
            <rFont val="Tahoma"/>
            <family val="0"/>
          </rPr>
          <t xml:space="preserve">
с декабря 2021 счетчик встал показания января по резервному счетчику 1531</t>
        </r>
      </text>
    </comment>
  </commentList>
</comments>
</file>

<file path=xl/comments3.xml><?xml version="1.0" encoding="utf-8"?>
<comments xmlns="http://schemas.openxmlformats.org/spreadsheetml/2006/main">
  <authors>
    <author>Пользователь</author>
  </authors>
  <commentList>
    <comment ref="C18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новый счетчик</t>
        </r>
      </text>
    </comment>
    <comment ref="C63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новый счетчик</t>
        </r>
      </text>
    </comment>
  </commentList>
</comments>
</file>

<file path=xl/sharedStrings.xml><?xml version="1.0" encoding="utf-8"?>
<sst xmlns="http://schemas.openxmlformats.org/spreadsheetml/2006/main" count="290" uniqueCount="271">
  <si>
    <t>дельта</t>
  </si>
  <si>
    <t>ИТОГО</t>
  </si>
  <si>
    <t>дельта в Квт</t>
  </si>
  <si>
    <t>дельта в руб.</t>
  </si>
  <si>
    <t>№ Участка</t>
  </si>
  <si>
    <t>№ Счетчика</t>
  </si>
  <si>
    <t>1ДВ1</t>
  </si>
  <si>
    <t>2ДВ1</t>
  </si>
  <si>
    <t>3ДВ1</t>
  </si>
  <si>
    <t>4ДВ1</t>
  </si>
  <si>
    <t>5ДВ1</t>
  </si>
  <si>
    <t>6ДВ1</t>
  </si>
  <si>
    <t>7ДВ1</t>
  </si>
  <si>
    <t>8ДВ1</t>
  </si>
  <si>
    <t>9ДВ1</t>
  </si>
  <si>
    <t>10ДВ1</t>
  </si>
  <si>
    <t>10аДВ1</t>
  </si>
  <si>
    <t>11ДВ1</t>
  </si>
  <si>
    <t>12ДВ1</t>
  </si>
  <si>
    <t>13ДВ1</t>
  </si>
  <si>
    <t>14ДВ1</t>
  </si>
  <si>
    <t>15ДВ1</t>
  </si>
  <si>
    <t>16ДВ1</t>
  </si>
  <si>
    <t>17-47бДВ1</t>
  </si>
  <si>
    <t>18ДВ1</t>
  </si>
  <si>
    <t>19ДВ1</t>
  </si>
  <si>
    <t>20ДВ1</t>
  </si>
  <si>
    <t>21ДВ1</t>
  </si>
  <si>
    <t>22ДВ1</t>
  </si>
  <si>
    <t>23ДВ1</t>
  </si>
  <si>
    <t>24ДВ1</t>
  </si>
  <si>
    <t>25ДВ1</t>
  </si>
  <si>
    <t>26ДВ1</t>
  </si>
  <si>
    <t>27ДВ1</t>
  </si>
  <si>
    <t>30ДВ1</t>
  </si>
  <si>
    <t>31ДВ1</t>
  </si>
  <si>
    <t>32ДВ1</t>
  </si>
  <si>
    <t>33ДВ1</t>
  </si>
  <si>
    <t>34ДВ1</t>
  </si>
  <si>
    <t>35ДВ1</t>
  </si>
  <si>
    <t>36ДВ1</t>
  </si>
  <si>
    <t>37ДВ1</t>
  </si>
  <si>
    <t>38ДВ1</t>
  </si>
  <si>
    <t>41-42аДВ1</t>
  </si>
  <si>
    <t>42-43ДВ1</t>
  </si>
  <si>
    <t>44ДВ1</t>
  </si>
  <si>
    <t>47ДВ1</t>
  </si>
  <si>
    <t>47аДВ1</t>
  </si>
  <si>
    <t>48ДВ1</t>
  </si>
  <si>
    <t>49ДВ1</t>
  </si>
  <si>
    <t>50ДВ1</t>
  </si>
  <si>
    <t>51ДВ1</t>
  </si>
  <si>
    <t>52-53ДВ1</t>
  </si>
  <si>
    <t>54ДВ1</t>
  </si>
  <si>
    <t>55ДВ1</t>
  </si>
  <si>
    <t>56ДВ1</t>
  </si>
  <si>
    <t>57ДВ1</t>
  </si>
  <si>
    <t>код абонента</t>
  </si>
  <si>
    <t>29ДВ1</t>
  </si>
  <si>
    <t>показания текущие январь</t>
  </si>
  <si>
    <t>дельта в рублях</t>
  </si>
  <si>
    <t>1ДВ2</t>
  </si>
  <si>
    <t>2ДВ2</t>
  </si>
  <si>
    <t>3ДВ2</t>
  </si>
  <si>
    <t>4ДВ2</t>
  </si>
  <si>
    <t>8ДВ2</t>
  </si>
  <si>
    <t>9ДВ2</t>
  </si>
  <si>
    <t>10ДВ2</t>
  </si>
  <si>
    <t>12ДВ2</t>
  </si>
  <si>
    <t>13ДВ2</t>
  </si>
  <si>
    <t>14ДВ2</t>
  </si>
  <si>
    <t>15ДВ2</t>
  </si>
  <si>
    <t>16ДВ2</t>
  </si>
  <si>
    <t>17ДВ2</t>
  </si>
  <si>
    <t>18ДВ2</t>
  </si>
  <si>
    <t>19ДВ2</t>
  </si>
  <si>
    <t>20ДВ2</t>
  </si>
  <si>
    <t>21ДВ2</t>
  </si>
  <si>
    <t>22ДВ2</t>
  </si>
  <si>
    <t>23ДВ2</t>
  </si>
  <si>
    <t>24ДВ2</t>
  </si>
  <si>
    <t>25ДВ2</t>
  </si>
  <si>
    <t>26ДВ2</t>
  </si>
  <si>
    <t>27ДВ2</t>
  </si>
  <si>
    <t>28ДВ2</t>
  </si>
  <si>
    <t>29ДВ2</t>
  </si>
  <si>
    <t>30ДВ2</t>
  </si>
  <si>
    <t>31ДВ2</t>
  </si>
  <si>
    <t>32ДВ2</t>
  </si>
  <si>
    <t>33ДВ2</t>
  </si>
  <si>
    <t>34ДВ2</t>
  </si>
  <si>
    <t>35ДВ2</t>
  </si>
  <si>
    <t>36ДВ2</t>
  </si>
  <si>
    <t>37ДВ2</t>
  </si>
  <si>
    <t>38ДВ2</t>
  </si>
  <si>
    <t>39ДВ2</t>
  </si>
  <si>
    <t>40ДВ2</t>
  </si>
  <si>
    <t>41ДВ2</t>
  </si>
  <si>
    <t>42ДВ2</t>
  </si>
  <si>
    <t>43ДВ2</t>
  </si>
  <si>
    <t>413 факт</t>
  </si>
  <si>
    <t>44ДВ2</t>
  </si>
  <si>
    <t>45ДВ2</t>
  </si>
  <si>
    <t>46ДВ2</t>
  </si>
  <si>
    <t>47ДВ2</t>
  </si>
  <si>
    <t>39620  013</t>
  </si>
  <si>
    <t>48ДВ2</t>
  </si>
  <si>
    <t>49ДВ2</t>
  </si>
  <si>
    <t>50ДВ2</t>
  </si>
  <si>
    <t>51ДВ2</t>
  </si>
  <si>
    <t>52-53ДВ2</t>
  </si>
  <si>
    <t>54ДВ2</t>
  </si>
  <si>
    <t>55ДВ2</t>
  </si>
  <si>
    <t>56ДВ2</t>
  </si>
  <si>
    <t>57ДВ2</t>
  </si>
  <si>
    <t>58ДВ2</t>
  </si>
  <si>
    <t>59-60ДВ2</t>
  </si>
  <si>
    <t>61ДВ2</t>
  </si>
  <si>
    <t>62ДВ2</t>
  </si>
  <si>
    <t>63ДВ2</t>
  </si>
  <si>
    <t>64ДВ2</t>
  </si>
  <si>
    <t>65ДВ2</t>
  </si>
  <si>
    <t>66ДВ2</t>
  </si>
  <si>
    <t>67ДВ2</t>
  </si>
  <si>
    <t>68ДВ2</t>
  </si>
  <si>
    <t>69ДВ2</t>
  </si>
  <si>
    <t>70ДВ2</t>
  </si>
  <si>
    <t>71ДВ2</t>
  </si>
  <si>
    <t>72ДВ2</t>
  </si>
  <si>
    <t>73ДВ2</t>
  </si>
  <si>
    <t>74ДВ2</t>
  </si>
  <si>
    <t>75ДВ2</t>
  </si>
  <si>
    <t>76ДВ2</t>
  </si>
  <si>
    <t>77ДВ2</t>
  </si>
  <si>
    <t>78ДВ2</t>
  </si>
  <si>
    <t>79ДВ2</t>
  </si>
  <si>
    <t>80ДВ2</t>
  </si>
  <si>
    <t>81ДВ2</t>
  </si>
  <si>
    <t>82ДВ2</t>
  </si>
  <si>
    <t>83ДВ2</t>
  </si>
  <si>
    <t>84ДВ2</t>
  </si>
  <si>
    <t>85ДВ2</t>
  </si>
  <si>
    <t>86ДВ2</t>
  </si>
  <si>
    <t>87ДВ2</t>
  </si>
  <si>
    <t>88ДВ2</t>
  </si>
  <si>
    <t>91-92ДВ2</t>
  </si>
  <si>
    <t>93ДВ2</t>
  </si>
  <si>
    <t>94ДВ2</t>
  </si>
  <si>
    <t>95ДВ2</t>
  </si>
  <si>
    <t>96ДВ2</t>
  </si>
  <si>
    <t>97ДВ2</t>
  </si>
  <si>
    <t>98ДВ2</t>
  </si>
  <si>
    <t>99ДВ2</t>
  </si>
  <si>
    <t>100ДВ2</t>
  </si>
  <si>
    <t>101ДВ2</t>
  </si>
  <si>
    <t>102ДВ2</t>
  </si>
  <si>
    <t>103ДВ2</t>
  </si>
  <si>
    <t>104ДВ2</t>
  </si>
  <si>
    <t>105-106ДВ2</t>
  </si>
  <si>
    <t>107ДВ2</t>
  </si>
  <si>
    <t>108ДВ2</t>
  </si>
  <si>
    <t>110ДВ2</t>
  </si>
  <si>
    <t>111ДВ2</t>
  </si>
  <si>
    <t>112ДВ2</t>
  </si>
  <si>
    <t>113ДВ2</t>
  </si>
  <si>
    <t>114ДВ2</t>
  </si>
  <si>
    <t>115ДВ2</t>
  </si>
  <si>
    <t>116ДВ2</t>
  </si>
  <si>
    <t>07311695</t>
  </si>
  <si>
    <t>117ДВ2</t>
  </si>
  <si>
    <t>119ДВ2</t>
  </si>
  <si>
    <t>120ДВ2</t>
  </si>
  <si>
    <t>121ДВ2</t>
  </si>
  <si>
    <t>122ДВ2</t>
  </si>
  <si>
    <t>124-123ДВ2</t>
  </si>
  <si>
    <t>128ДВ2</t>
  </si>
  <si>
    <t>129ДВ2</t>
  </si>
  <si>
    <t>130ДВ2</t>
  </si>
  <si>
    <t>131ДВ2</t>
  </si>
  <si>
    <t>133-132ДВ2</t>
  </si>
  <si>
    <t>1СВ</t>
  </si>
  <si>
    <t>43987441</t>
  </si>
  <si>
    <t>2СВ</t>
  </si>
  <si>
    <t>3СВ</t>
  </si>
  <si>
    <t>4СВ</t>
  </si>
  <si>
    <t>5СВ</t>
  </si>
  <si>
    <t>6СВ</t>
  </si>
  <si>
    <t>8СВ</t>
  </si>
  <si>
    <t>10СВ</t>
  </si>
  <si>
    <t>11-12СВ</t>
  </si>
  <si>
    <t>13СВ</t>
  </si>
  <si>
    <t>14-15СВ</t>
  </si>
  <si>
    <t>16СВ</t>
  </si>
  <si>
    <t>17-18СВ</t>
  </si>
  <si>
    <t>19СВ</t>
  </si>
  <si>
    <t>20СВ</t>
  </si>
  <si>
    <t>21СВ</t>
  </si>
  <si>
    <t>23СВ</t>
  </si>
  <si>
    <t>24СВ</t>
  </si>
  <si>
    <t>25СВ</t>
  </si>
  <si>
    <t>43990871</t>
  </si>
  <si>
    <t>26СВ</t>
  </si>
  <si>
    <t>27СВ</t>
  </si>
  <si>
    <t>28СВ</t>
  </si>
  <si>
    <t>29СВ</t>
  </si>
  <si>
    <t>30СВ</t>
  </si>
  <si>
    <t>31СВ</t>
  </si>
  <si>
    <t>34СВ</t>
  </si>
  <si>
    <t>35СВ</t>
  </si>
  <si>
    <t>07317982</t>
  </si>
  <si>
    <t>36СВ</t>
  </si>
  <si>
    <t>37СВ</t>
  </si>
  <si>
    <t>38СВ</t>
  </si>
  <si>
    <t>39СВ</t>
  </si>
  <si>
    <t>40СВ</t>
  </si>
  <si>
    <t>41-42СВ</t>
  </si>
  <si>
    <t>43-46СВ</t>
  </si>
  <si>
    <t>47СВ</t>
  </si>
  <si>
    <t>48СВ</t>
  </si>
  <si>
    <t>49СВ</t>
  </si>
  <si>
    <t>50СВ</t>
  </si>
  <si>
    <t>51СВ</t>
  </si>
  <si>
    <t>52СВ</t>
  </si>
  <si>
    <t>53СВ</t>
  </si>
  <si>
    <t>баня</t>
  </si>
  <si>
    <t>54СВ</t>
  </si>
  <si>
    <t>55СВ</t>
  </si>
  <si>
    <t>56СВ</t>
  </si>
  <si>
    <t>57СВ</t>
  </si>
  <si>
    <t>07296097</t>
  </si>
  <si>
    <t>58СВ</t>
  </si>
  <si>
    <t>59СВ</t>
  </si>
  <si>
    <t>60СВ</t>
  </si>
  <si>
    <t>61СВ</t>
  </si>
  <si>
    <t>62-63СВ</t>
  </si>
  <si>
    <t>64СВ</t>
  </si>
  <si>
    <t>65СВ</t>
  </si>
  <si>
    <t>66СВ</t>
  </si>
  <si>
    <t>67СВ</t>
  </si>
  <si>
    <t>68СВ</t>
  </si>
  <si>
    <t>69СВ</t>
  </si>
  <si>
    <t>07319014</t>
  </si>
  <si>
    <t>70СВ</t>
  </si>
  <si>
    <t>71СВ</t>
  </si>
  <si>
    <t>72СВ</t>
  </si>
  <si>
    <t>73СВ</t>
  </si>
  <si>
    <t>74СВ</t>
  </si>
  <si>
    <t>75СВ</t>
  </si>
  <si>
    <t>06989389</t>
  </si>
  <si>
    <t>76СВ</t>
  </si>
  <si>
    <t>77СВ</t>
  </si>
  <si>
    <t>78СВ</t>
  </si>
  <si>
    <t>79СВ</t>
  </si>
  <si>
    <t>80-81СВ</t>
  </si>
  <si>
    <t>82СВ</t>
  </si>
  <si>
    <t>83СВ</t>
  </si>
  <si>
    <t>84СВ</t>
  </si>
  <si>
    <t>85СВ</t>
  </si>
  <si>
    <t>07316034</t>
  </si>
  <si>
    <t>86-87СВ</t>
  </si>
  <si>
    <t>88-89СВ</t>
  </si>
  <si>
    <t>90-91СВ</t>
  </si>
  <si>
    <t>92 СВ</t>
  </si>
  <si>
    <t>93СВ</t>
  </si>
  <si>
    <t>94СВ</t>
  </si>
  <si>
    <t>96СВ</t>
  </si>
  <si>
    <t>127аДВ2</t>
  </si>
  <si>
    <t>показания текущие февраль</t>
  </si>
  <si>
    <t xml:space="preserve">ОПЛАЧЕНО ЧЕРЕЗ </t>
  </si>
  <si>
    <t>к оплате</t>
  </si>
  <si>
    <t>89ДВ2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</si>
</sst>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"/>
    <numFmt numFmtId="175" formatCode="0.000"/>
    <numFmt numFmtId="176" formatCode="0.0"/>
    <numFmt numFmtId="177" formatCode="0.00000"/>
  </numFmts>
  <fonts count="66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sz val="14"/>
      <name val="Times New Roman"/>
      <family val="1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4"/>
      <name val="Times New Roman"/>
      <family val="1"/>
    </font>
    <font>
      <b/>
      <sz val="12"/>
      <name val="Arial Cyr"/>
      <family val="0"/>
    </font>
    <font>
      <sz val="12"/>
      <color indexed="8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9"/>
      <name val="Times New Roman"/>
      <family val="1"/>
    </font>
    <font>
      <sz val="11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4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1"/>
      <color indexed="1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sz val="14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Times New Roman"/>
      <family val="1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Alignment="1">
      <alignment/>
    </xf>
    <xf numFmtId="4" fontId="5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/>
    </xf>
    <xf numFmtId="4" fontId="58" fillId="0" borderId="10" xfId="0" applyNumberFormat="1" applyFont="1" applyFill="1" applyBorder="1" applyAlignment="1">
      <alignment/>
    </xf>
    <xf numFmtId="4" fontId="4" fillId="0" borderId="10" xfId="34" applyNumberFormat="1" applyFont="1" applyFill="1" applyBorder="1">
      <alignment/>
      <protection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1" xfId="55" applyFont="1" applyFill="1" applyBorder="1" applyAlignment="1">
      <alignment horizontal="left"/>
      <protection/>
    </xf>
    <xf numFmtId="0" fontId="3" fillId="0" borderId="11" xfId="55" applyFont="1" applyFill="1" applyBorder="1" applyAlignment="1">
      <alignment horizontal="center"/>
      <protection/>
    </xf>
    <xf numFmtId="0" fontId="3" fillId="0" borderId="11" xfId="55" applyFont="1" applyFill="1" applyBorder="1">
      <alignment/>
      <protection/>
    </xf>
    <xf numFmtId="0" fontId="2" fillId="0" borderId="10" xfId="55" applyFont="1" applyFill="1" applyBorder="1">
      <alignment/>
      <protection/>
    </xf>
    <xf numFmtId="4" fontId="2" fillId="0" borderId="10" xfId="55" applyNumberFormat="1" applyFont="1" applyFill="1" applyBorder="1">
      <alignment/>
      <protection/>
    </xf>
    <xf numFmtId="0" fontId="1" fillId="0" borderId="10" xfId="34" applyFont="1" applyFill="1" applyBorder="1">
      <alignment/>
      <protection/>
    </xf>
    <xf numFmtId="0" fontId="3" fillId="0" borderId="10" xfId="55" applyFont="1" applyFill="1" applyBorder="1" applyAlignment="1">
      <alignment horizontal="left"/>
      <protection/>
    </xf>
    <xf numFmtId="0" fontId="3" fillId="0" borderId="10" xfId="55" applyFont="1" applyFill="1" applyBorder="1" applyAlignment="1">
      <alignment horizontal="center"/>
      <protection/>
    </xf>
    <xf numFmtId="0" fontId="3" fillId="0" borderId="10" xfId="55" applyFont="1" applyFill="1" applyBorder="1">
      <alignment/>
      <protection/>
    </xf>
    <xf numFmtId="0" fontId="3" fillId="3" borderId="10" xfId="55" applyFont="1" applyFill="1" applyBorder="1">
      <alignment/>
      <protection/>
    </xf>
    <xf numFmtId="1" fontId="11" fillId="0" borderId="10" xfId="55" applyNumberFormat="1" applyFont="1" applyFill="1" applyBorder="1" applyAlignment="1">
      <alignment horizontal="center"/>
      <protection/>
    </xf>
    <xf numFmtId="0" fontId="12" fillId="0" borderId="10" xfId="34" applyFont="1" applyFill="1" applyBorder="1">
      <alignment/>
      <protection/>
    </xf>
    <xf numFmtId="0" fontId="59" fillId="0" borderId="10" xfId="55" applyFont="1" applyFill="1" applyBorder="1">
      <alignment/>
      <protection/>
    </xf>
    <xf numFmtId="0" fontId="1" fillId="0" borderId="10" xfId="34" applyFill="1" applyBorder="1">
      <alignment/>
      <protection/>
    </xf>
    <xf numFmtId="0" fontId="59" fillId="0" borderId="0" xfId="55" applyFont="1" applyFill="1" applyBorder="1">
      <alignment/>
      <protection/>
    </xf>
    <xf numFmtId="0" fontId="1" fillId="0" borderId="0" xfId="34" applyFill="1">
      <alignment/>
      <protection/>
    </xf>
    <xf numFmtId="49" fontId="3" fillId="0" borderId="10" xfId="55" applyNumberFormat="1" applyFont="1" applyFill="1" applyBorder="1" applyAlignment="1">
      <alignment horizontal="right"/>
      <protection/>
    </xf>
    <xf numFmtId="1" fontId="13" fillId="0" borderId="10" xfId="55" applyNumberFormat="1" applyFont="1" applyFill="1" applyBorder="1">
      <alignment/>
      <protection/>
    </xf>
    <xf numFmtId="0" fontId="3" fillId="0" borderId="0" xfId="55" applyFont="1" applyFill="1" applyBorder="1">
      <alignment/>
      <protection/>
    </xf>
    <xf numFmtId="0" fontId="3" fillId="0" borderId="0" xfId="55" applyFont="1" applyFill="1" applyBorder="1" applyAlignment="1">
      <alignment horizontal="center"/>
      <protection/>
    </xf>
    <xf numFmtId="0" fontId="1" fillId="0" borderId="0" xfId="34" applyFill="1" applyBorder="1">
      <alignment/>
      <protection/>
    </xf>
    <xf numFmtId="3" fontId="1" fillId="0" borderId="0" xfId="34" applyNumberFormat="1" applyFill="1">
      <alignment/>
      <protection/>
    </xf>
    <xf numFmtId="0" fontId="1" fillId="0" borderId="0" xfId="34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1" fillId="0" borderId="0" xfId="34" applyAlignment="1">
      <alignment horizontal="center"/>
      <protection/>
    </xf>
    <xf numFmtId="0" fontId="1" fillId="0" borderId="0" xfId="34">
      <alignment/>
      <protection/>
    </xf>
    <xf numFmtId="0" fontId="3" fillId="0" borderId="10" xfId="0" applyFont="1" applyFill="1" applyBorder="1" applyAlignment="1">
      <alignment horizontal="right"/>
    </xf>
    <xf numFmtId="0" fontId="8" fillId="0" borderId="10" xfId="34" applyFont="1" applyFill="1" applyBorder="1">
      <alignment/>
      <protection/>
    </xf>
    <xf numFmtId="0" fontId="2" fillId="0" borderId="0" xfId="0" applyFont="1" applyFill="1" applyBorder="1" applyAlignment="1">
      <alignment horizontal="center"/>
    </xf>
    <xf numFmtId="0" fontId="2" fillId="0" borderId="10" xfId="34" applyFont="1" applyFill="1" applyBorder="1">
      <alignment/>
      <protection/>
    </xf>
    <xf numFmtId="0" fontId="56" fillId="0" borderId="0" xfId="34" applyFont="1" applyFill="1" applyBorder="1" applyAlignment="1">
      <alignment horizontal="center"/>
      <protection/>
    </xf>
    <xf numFmtId="1" fontId="2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right"/>
    </xf>
    <xf numFmtId="0" fontId="60" fillId="0" borderId="10" xfId="0" applyFont="1" applyFill="1" applyBorder="1" applyAlignment="1">
      <alignment/>
    </xf>
    <xf numFmtId="4" fontId="58" fillId="0" borderId="0" xfId="0" applyNumberFormat="1" applyFont="1" applyFill="1" applyBorder="1" applyAlignment="1">
      <alignment horizontal="center"/>
    </xf>
    <xf numFmtId="0" fontId="61" fillId="0" borderId="0" xfId="0" applyFont="1" applyFill="1" applyBorder="1" applyAlignment="1">
      <alignment horizontal="left"/>
    </xf>
    <xf numFmtId="4" fontId="1" fillId="0" borderId="0" xfId="34" applyNumberFormat="1" applyFill="1" applyAlignment="1">
      <alignment horizontal="center"/>
      <protection/>
    </xf>
    <xf numFmtId="4" fontId="1" fillId="0" borderId="0" xfId="34" applyNumberFormat="1" applyFill="1">
      <alignment/>
      <protection/>
    </xf>
    <xf numFmtId="0" fontId="0" fillId="0" borderId="0" xfId="0" applyFont="1" applyFill="1" applyAlignment="1">
      <alignment/>
    </xf>
    <xf numFmtId="0" fontId="62" fillId="0" borderId="0" xfId="0" applyFont="1" applyAlignment="1">
      <alignment/>
    </xf>
    <xf numFmtId="0" fontId="63" fillId="0" borderId="0" xfId="0" applyFont="1" applyFill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4" fontId="1" fillId="0" borderId="0" xfId="34" applyNumberFormat="1">
      <alignment/>
      <protection/>
    </xf>
    <xf numFmtId="4" fontId="1" fillId="0" borderId="0" xfId="34" applyNumberFormat="1" applyAlignment="1">
      <alignment horizontal="center"/>
      <protection/>
    </xf>
    <xf numFmtId="0" fontId="56" fillId="0" borderId="10" xfId="34" applyFont="1" applyBorder="1">
      <alignment/>
      <protection/>
    </xf>
    <xf numFmtId="0" fontId="64" fillId="0" borderId="12" xfId="0" applyFont="1" applyFill="1" applyBorder="1" applyAlignment="1">
      <alignment horizontal="left"/>
    </xf>
    <xf numFmtId="0" fontId="64" fillId="0" borderId="0" xfId="0" applyFont="1" applyFill="1" applyBorder="1" applyAlignment="1">
      <alignment horizontal="left"/>
    </xf>
    <xf numFmtId="2" fontId="7" fillId="33" borderId="13" xfId="0" applyNumberFormat="1" applyFont="1" applyFill="1" applyBorder="1" applyAlignment="1">
      <alignment horizontal="center" vertical="center" wrapText="1"/>
    </xf>
    <xf numFmtId="2" fontId="7" fillId="33" borderId="14" xfId="0" applyNumberFormat="1" applyFont="1" applyFill="1" applyBorder="1" applyAlignment="1">
      <alignment horizontal="center" vertical="center" wrapText="1"/>
    </xf>
    <xf numFmtId="2" fontId="7" fillId="33" borderId="15" xfId="0" applyNumberFormat="1" applyFont="1" applyFill="1" applyBorder="1" applyAlignment="1">
      <alignment horizontal="center" vertical="center" wrapText="1"/>
    </xf>
    <xf numFmtId="2" fontId="7" fillId="33" borderId="16" xfId="0" applyNumberFormat="1" applyFont="1" applyFill="1" applyBorder="1" applyAlignment="1">
      <alignment horizontal="center" vertical="center" wrapText="1"/>
    </xf>
    <xf numFmtId="2" fontId="7" fillId="33" borderId="17" xfId="0" applyNumberFormat="1" applyFont="1" applyFill="1" applyBorder="1" applyAlignment="1">
      <alignment horizontal="center" vertical="center" wrapText="1"/>
    </xf>
    <xf numFmtId="2" fontId="7" fillId="33" borderId="11" xfId="0" applyNumberFormat="1" applyFont="1" applyFill="1" applyBorder="1" applyAlignment="1">
      <alignment horizontal="center" vertical="center" wrapText="1"/>
    </xf>
    <xf numFmtId="2" fontId="7" fillId="33" borderId="10" xfId="0" applyNumberFormat="1" applyFont="1" applyFill="1" applyBorder="1" applyAlignment="1">
      <alignment horizontal="center" vertical="center" wrapText="1"/>
    </xf>
    <xf numFmtId="2" fontId="7" fillId="33" borderId="13" xfId="55" applyNumberFormat="1" applyFont="1" applyFill="1" applyBorder="1" applyAlignment="1">
      <alignment horizontal="center" vertical="center" wrapText="1"/>
      <protection/>
    </xf>
    <xf numFmtId="2" fontId="7" fillId="33" borderId="14" xfId="55" applyNumberFormat="1" applyFont="1" applyFill="1" applyBorder="1" applyAlignment="1">
      <alignment horizontal="center" vertical="center" wrapText="1"/>
      <protection/>
    </xf>
    <xf numFmtId="2" fontId="7" fillId="33" borderId="15" xfId="55" applyNumberFormat="1" applyFont="1" applyFill="1" applyBorder="1" applyAlignment="1">
      <alignment horizontal="center" vertical="center" wrapText="1"/>
      <protection/>
    </xf>
    <xf numFmtId="2" fontId="7" fillId="33" borderId="16" xfId="55" applyNumberFormat="1" applyFont="1" applyFill="1" applyBorder="1" applyAlignment="1">
      <alignment horizontal="center" vertical="center" wrapText="1"/>
      <protection/>
    </xf>
    <xf numFmtId="2" fontId="7" fillId="33" borderId="10" xfId="55" applyNumberFormat="1" applyFont="1" applyFill="1" applyBorder="1" applyAlignment="1">
      <alignment horizontal="center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Excel Built-in Normal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showGridLines="0" zoomScalePageLayoutView="0" workbookViewId="0" topLeftCell="A1">
      <selection activeCell="A1" sqref="A1:A2"/>
    </sheetView>
  </sheetViews>
  <sheetFormatPr defaultColWidth="9.140625" defaultRowHeight="12.75"/>
  <cols>
    <col min="1" max="1" width="11.57421875" style="2" customWidth="1"/>
    <col min="2" max="2" width="9.57421875" style="14" hidden="1" customWidth="1"/>
    <col min="3" max="3" width="12.57421875" style="2" customWidth="1"/>
    <col min="4" max="5" width="12.00390625" style="0" hidden="1" customWidth="1"/>
    <col min="6" max="7" width="12.00390625" style="0" customWidth="1"/>
    <col min="8" max="12" width="12.00390625" style="0" hidden="1" customWidth="1"/>
    <col min="13" max="13" width="12.00390625" style="0" customWidth="1"/>
    <col min="14" max="14" width="10.28125" style="0" customWidth="1"/>
    <col min="15" max="15" width="14.8515625" style="0" customWidth="1"/>
    <col min="16" max="16" width="9.140625" style="0" customWidth="1"/>
  </cols>
  <sheetData>
    <row r="1" spans="1:11" ht="15" customHeight="1">
      <c r="A1" s="68" t="s">
        <v>4</v>
      </c>
      <c r="B1" s="68" t="s">
        <v>57</v>
      </c>
      <c r="C1" s="70" t="s">
        <v>5</v>
      </c>
      <c r="D1" s="64" t="s">
        <v>59</v>
      </c>
      <c r="E1" s="65"/>
      <c r="F1" s="64" t="s">
        <v>267</v>
      </c>
      <c r="G1" s="65"/>
      <c r="H1" s="64" t="s">
        <v>2</v>
      </c>
      <c r="I1" s="65"/>
      <c r="J1" s="64" t="s">
        <v>3</v>
      </c>
      <c r="K1" s="65"/>
    </row>
    <row r="2" spans="1:11" ht="24" customHeight="1">
      <c r="A2" s="69"/>
      <c r="B2" s="69"/>
      <c r="C2" s="70" t="s">
        <v>5</v>
      </c>
      <c r="D2" s="66"/>
      <c r="E2" s="67"/>
      <c r="F2" s="66"/>
      <c r="G2" s="67"/>
      <c r="H2" s="66"/>
      <c r="I2" s="67"/>
      <c r="J2" s="66"/>
      <c r="K2" s="67"/>
    </row>
    <row r="3" spans="1:11" ht="18.75">
      <c r="A3" s="4" t="s">
        <v>6</v>
      </c>
      <c r="B3" s="12">
        <v>9</v>
      </c>
      <c r="C3" s="11">
        <v>5711769</v>
      </c>
      <c r="D3" s="1">
        <v>330330</v>
      </c>
      <c r="E3" s="9"/>
      <c r="F3" s="1">
        <v>331550</v>
      </c>
      <c r="G3" s="9"/>
      <c r="H3" s="1">
        <f aca="true" t="shared" si="0" ref="H3:H11">F3-D3</f>
        <v>1220</v>
      </c>
      <c r="I3" s="1"/>
      <c r="J3" s="1">
        <f>H3*4.15</f>
        <v>5063</v>
      </c>
      <c r="K3" s="1"/>
    </row>
    <row r="4" spans="1:11" ht="18.75">
      <c r="A4" s="4" t="s">
        <v>7</v>
      </c>
      <c r="B4" s="13">
        <v>27</v>
      </c>
      <c r="C4" s="4">
        <v>3786654</v>
      </c>
      <c r="D4" s="1">
        <v>563317</v>
      </c>
      <c r="E4" s="9"/>
      <c r="F4" s="1">
        <v>563792</v>
      </c>
      <c r="G4" s="9"/>
      <c r="H4" s="1">
        <f t="shared" si="0"/>
        <v>475</v>
      </c>
      <c r="I4" s="1"/>
      <c r="J4" s="1">
        <f aca="true" t="shared" si="1" ref="J4:J11">H4*4.15</f>
        <v>1971.2500000000002</v>
      </c>
      <c r="K4" s="1"/>
    </row>
    <row r="5" spans="1:11" ht="18.75">
      <c r="A5" s="4" t="s">
        <v>8</v>
      </c>
      <c r="B5" s="13">
        <v>17</v>
      </c>
      <c r="C5" s="4">
        <v>3751874</v>
      </c>
      <c r="D5" s="1">
        <v>234609</v>
      </c>
      <c r="E5" s="9"/>
      <c r="F5" s="1">
        <v>236712</v>
      </c>
      <c r="G5" s="9"/>
      <c r="H5" s="1">
        <f t="shared" si="0"/>
        <v>2103</v>
      </c>
      <c r="I5" s="1"/>
      <c r="J5" s="1">
        <f t="shared" si="1"/>
        <v>8727.45</v>
      </c>
      <c r="K5" s="1"/>
    </row>
    <row r="6" spans="1:11" ht="18.75">
      <c r="A6" s="4" t="s">
        <v>9</v>
      </c>
      <c r="B6" s="13">
        <v>34</v>
      </c>
      <c r="C6" s="4">
        <v>4778272</v>
      </c>
      <c r="D6" s="1">
        <v>0</v>
      </c>
      <c r="E6" s="9"/>
      <c r="F6" s="1">
        <v>398</v>
      </c>
      <c r="G6" s="9"/>
      <c r="H6" s="1">
        <f t="shared" si="0"/>
        <v>398</v>
      </c>
      <c r="I6" s="1"/>
      <c r="J6" s="1">
        <f t="shared" si="1"/>
        <v>1651.7</v>
      </c>
      <c r="K6" s="1"/>
    </row>
    <row r="7" spans="1:11" ht="18.75">
      <c r="A7" s="4" t="s">
        <v>10</v>
      </c>
      <c r="B7" s="13">
        <v>35</v>
      </c>
      <c r="C7" s="4">
        <v>35572651</v>
      </c>
      <c r="D7" s="1">
        <v>18560</v>
      </c>
      <c r="E7" s="9"/>
      <c r="F7" s="1">
        <v>19760</v>
      </c>
      <c r="G7" s="9"/>
      <c r="H7" s="1">
        <f t="shared" si="0"/>
        <v>1200</v>
      </c>
      <c r="I7" s="1"/>
      <c r="J7" s="1">
        <f t="shared" si="1"/>
        <v>4980</v>
      </c>
      <c r="K7" s="1"/>
    </row>
    <row r="8" spans="1:11" ht="18.75">
      <c r="A8" s="4" t="s">
        <v>11</v>
      </c>
      <c r="B8" s="13">
        <v>2</v>
      </c>
      <c r="C8" s="4">
        <v>4773671</v>
      </c>
      <c r="D8" s="1">
        <v>223160</v>
      </c>
      <c r="E8" s="9"/>
      <c r="F8" s="1">
        <v>223432</v>
      </c>
      <c r="G8" s="9"/>
      <c r="H8" s="1">
        <f t="shared" si="0"/>
        <v>272</v>
      </c>
      <c r="I8" s="1"/>
      <c r="J8" s="1">
        <f t="shared" si="1"/>
        <v>1128.8000000000002</v>
      </c>
      <c r="K8" s="1"/>
    </row>
    <row r="9" spans="1:11" ht="18.75">
      <c r="A9" s="4" t="s">
        <v>12</v>
      </c>
      <c r="B9" s="13">
        <v>41</v>
      </c>
      <c r="C9" s="4">
        <v>4775355</v>
      </c>
      <c r="D9" s="1">
        <v>323079</v>
      </c>
      <c r="E9" s="9"/>
      <c r="F9" s="1">
        <v>323771</v>
      </c>
      <c r="G9" s="9"/>
      <c r="H9" s="1">
        <f t="shared" si="0"/>
        <v>692</v>
      </c>
      <c r="I9" s="1"/>
      <c r="J9" s="1">
        <f t="shared" si="1"/>
        <v>2871.8</v>
      </c>
      <c r="K9" s="1"/>
    </row>
    <row r="10" spans="1:11" ht="18.75">
      <c r="A10" s="4" t="s">
        <v>13</v>
      </c>
      <c r="B10" s="13">
        <v>37</v>
      </c>
      <c r="C10" s="4">
        <v>4328270</v>
      </c>
      <c r="D10" s="1">
        <v>248633</v>
      </c>
      <c r="E10" s="9"/>
      <c r="F10" s="1">
        <v>248997</v>
      </c>
      <c r="G10" s="9"/>
      <c r="H10" s="1">
        <f t="shared" si="0"/>
        <v>364</v>
      </c>
      <c r="I10" s="1"/>
      <c r="J10" s="1">
        <f t="shared" si="1"/>
        <v>1510.6000000000001</v>
      </c>
      <c r="K10" s="1"/>
    </row>
    <row r="11" spans="1:11" ht="18.75">
      <c r="A11" s="4" t="s">
        <v>14</v>
      </c>
      <c r="B11" s="13">
        <v>1</v>
      </c>
      <c r="C11" s="4">
        <v>5871419</v>
      </c>
      <c r="D11" s="1">
        <v>222893</v>
      </c>
      <c r="E11" s="9"/>
      <c r="F11" s="1">
        <v>224022</v>
      </c>
      <c r="G11" s="9"/>
      <c r="H11" s="1">
        <f t="shared" si="0"/>
        <v>1129</v>
      </c>
      <c r="I11" s="1"/>
      <c r="J11" s="1">
        <f t="shared" si="1"/>
        <v>4685.35</v>
      </c>
      <c r="K11" s="1"/>
    </row>
    <row r="12" spans="1:11" ht="18.75">
      <c r="A12" s="4" t="s">
        <v>15</v>
      </c>
      <c r="B12" s="13">
        <v>12</v>
      </c>
      <c r="C12" s="4">
        <v>35275360</v>
      </c>
      <c r="D12" s="1"/>
      <c r="E12" s="1">
        <v>4</v>
      </c>
      <c r="F12" s="1"/>
      <c r="G12" s="1">
        <v>4</v>
      </c>
      <c r="H12" s="1"/>
      <c r="I12" s="1">
        <f>G12-E12</f>
        <v>0</v>
      </c>
      <c r="J12" s="1"/>
      <c r="K12" s="1">
        <f>I12*5.93</f>
        <v>0</v>
      </c>
    </row>
    <row r="13" spans="1:12" s="5" customFormat="1" ht="18.75">
      <c r="A13" s="4" t="s">
        <v>16</v>
      </c>
      <c r="B13" s="13">
        <v>148</v>
      </c>
      <c r="C13" s="4">
        <v>35275999</v>
      </c>
      <c r="D13" s="1"/>
      <c r="E13" s="1">
        <v>1418</v>
      </c>
      <c r="F13" s="1"/>
      <c r="G13" s="1">
        <v>1418</v>
      </c>
      <c r="H13" s="1"/>
      <c r="I13" s="1">
        <f>G13-E13</f>
        <v>0</v>
      </c>
      <c r="J13" s="1"/>
      <c r="K13" s="1">
        <f>I13*5.93</f>
        <v>0</v>
      </c>
      <c r="L13" s="54"/>
    </row>
    <row r="14" spans="1:11" ht="18.75">
      <c r="A14" s="4" t="s">
        <v>17</v>
      </c>
      <c r="B14" s="13">
        <v>10</v>
      </c>
      <c r="C14" s="4">
        <v>3787067</v>
      </c>
      <c r="D14" s="1">
        <v>101938</v>
      </c>
      <c r="E14" s="1"/>
      <c r="F14" s="1">
        <v>102876</v>
      </c>
      <c r="G14" s="1"/>
      <c r="H14" s="1">
        <f>F14-D14</f>
        <v>938</v>
      </c>
      <c r="I14" s="1"/>
      <c r="J14" s="1">
        <f>H14*4.15</f>
        <v>3892.7000000000003</v>
      </c>
      <c r="K14" s="1"/>
    </row>
    <row r="15" spans="1:11" ht="18.75">
      <c r="A15" s="4" t="s">
        <v>18</v>
      </c>
      <c r="B15" s="13">
        <v>8</v>
      </c>
      <c r="C15" s="4">
        <v>3787174</v>
      </c>
      <c r="D15" s="1">
        <v>20058</v>
      </c>
      <c r="E15" s="1"/>
      <c r="F15" s="1">
        <v>20248</v>
      </c>
      <c r="G15" s="1"/>
      <c r="H15" s="1">
        <f>F15-D15</f>
        <v>190</v>
      </c>
      <c r="I15" s="1"/>
      <c r="J15" s="1">
        <f>H15*4.15</f>
        <v>788.5000000000001</v>
      </c>
      <c r="K15" s="1"/>
    </row>
    <row r="16" spans="1:11" ht="18.75">
      <c r="A16" s="4" t="s">
        <v>19</v>
      </c>
      <c r="B16" s="13">
        <v>13</v>
      </c>
      <c r="C16" s="4">
        <v>43987446</v>
      </c>
      <c r="D16" s="1"/>
      <c r="E16" s="1">
        <v>4124</v>
      </c>
      <c r="F16" s="1"/>
      <c r="G16" s="1">
        <v>4608</v>
      </c>
      <c r="H16" s="1"/>
      <c r="I16" s="1">
        <f>G16-E16</f>
        <v>484</v>
      </c>
      <c r="J16" s="1"/>
      <c r="K16" s="1">
        <f>I16*5.93</f>
        <v>2870.12</v>
      </c>
    </row>
    <row r="17" spans="1:11" ht="18.75">
      <c r="A17" s="4" t="s">
        <v>20</v>
      </c>
      <c r="B17" s="13">
        <v>32</v>
      </c>
      <c r="C17" s="4">
        <v>12797020</v>
      </c>
      <c r="D17" s="1">
        <v>95644</v>
      </c>
      <c r="E17" s="1"/>
      <c r="F17" s="1">
        <v>95985</v>
      </c>
      <c r="G17" s="1"/>
      <c r="H17" s="1">
        <f>F17-D17</f>
        <v>341</v>
      </c>
      <c r="I17" s="1"/>
      <c r="J17" s="1">
        <f>H17*4.15</f>
        <v>1415.15</v>
      </c>
      <c r="K17" s="1"/>
    </row>
    <row r="18" spans="1:11" ht="18.75">
      <c r="A18" s="4" t="s">
        <v>21</v>
      </c>
      <c r="B18" s="13">
        <v>21</v>
      </c>
      <c r="C18" s="4">
        <v>43991632</v>
      </c>
      <c r="D18" s="1">
        <v>17277</v>
      </c>
      <c r="E18" s="1"/>
      <c r="F18" s="1">
        <v>20595</v>
      </c>
      <c r="G18" s="1"/>
      <c r="H18" s="1">
        <f>F18-D18</f>
        <v>3318</v>
      </c>
      <c r="I18" s="1"/>
      <c r="J18" s="1">
        <f>H18*4.15</f>
        <v>13769.7</v>
      </c>
      <c r="K18" s="1"/>
    </row>
    <row r="19" spans="1:11" ht="18.75">
      <c r="A19" s="4" t="s">
        <v>22</v>
      </c>
      <c r="B19" s="13">
        <v>15</v>
      </c>
      <c r="C19" s="4">
        <v>3787074</v>
      </c>
      <c r="D19" s="1">
        <v>196279</v>
      </c>
      <c r="E19" s="1"/>
      <c r="F19" s="1">
        <v>196437</v>
      </c>
      <c r="G19" s="1"/>
      <c r="H19" s="1">
        <f>F19-D19</f>
        <v>158</v>
      </c>
      <c r="I19" s="1"/>
      <c r="J19" s="1">
        <f>H19*4.15</f>
        <v>655.7</v>
      </c>
      <c r="K19" s="1"/>
    </row>
    <row r="20" spans="1:11" ht="18.75">
      <c r="A20" s="4" t="s">
        <v>23</v>
      </c>
      <c r="B20" s="13"/>
      <c r="C20" s="4">
        <v>3787370</v>
      </c>
      <c r="D20" s="1"/>
      <c r="E20" s="1">
        <v>100018</v>
      </c>
      <c r="F20" s="1"/>
      <c r="G20" s="1">
        <v>100018</v>
      </c>
      <c r="H20" s="1"/>
      <c r="I20" s="1">
        <f>G20-E20</f>
        <v>0</v>
      </c>
      <c r="J20" s="1"/>
      <c r="K20" s="1">
        <f>I20*5.93</f>
        <v>0</v>
      </c>
    </row>
    <row r="21" spans="1:11" ht="18.75">
      <c r="A21" s="4" t="s">
        <v>24</v>
      </c>
      <c r="B21" s="13">
        <v>26</v>
      </c>
      <c r="C21" s="4">
        <v>3771483</v>
      </c>
      <c r="D21" s="1">
        <v>116443</v>
      </c>
      <c r="E21" s="1"/>
      <c r="F21" s="1">
        <v>116896</v>
      </c>
      <c r="G21" s="1"/>
      <c r="H21" s="1">
        <f>F21-D21</f>
        <v>453</v>
      </c>
      <c r="I21" s="1"/>
      <c r="J21" s="1">
        <f>H21*4.15</f>
        <v>1879.9500000000003</v>
      </c>
      <c r="K21" s="1"/>
    </row>
    <row r="22" spans="1:13" ht="18.75">
      <c r="A22" s="4" t="s">
        <v>25</v>
      </c>
      <c r="B22" s="13">
        <v>4</v>
      </c>
      <c r="C22" s="4">
        <v>4538328</v>
      </c>
      <c r="D22" s="1">
        <v>273730</v>
      </c>
      <c r="E22" s="1"/>
      <c r="F22" s="1">
        <v>274393</v>
      </c>
      <c r="G22" s="1"/>
      <c r="H22" s="1">
        <f>F22-D22</f>
        <v>663</v>
      </c>
      <c r="I22" s="1"/>
      <c r="J22" s="1">
        <f>H22*4.15</f>
        <v>2751.4500000000003</v>
      </c>
      <c r="K22" s="1"/>
      <c r="M22" s="55"/>
    </row>
    <row r="23" spans="1:11" ht="18.75">
      <c r="A23" s="4" t="s">
        <v>26</v>
      </c>
      <c r="B23" s="13">
        <v>38</v>
      </c>
      <c r="C23" s="4">
        <v>4328031</v>
      </c>
      <c r="D23" s="1"/>
      <c r="E23" s="1">
        <v>12153</v>
      </c>
      <c r="F23" s="1"/>
      <c r="G23" s="1">
        <v>12371</v>
      </c>
      <c r="H23" s="1"/>
      <c r="I23" s="1">
        <f>G23-E23</f>
        <v>218</v>
      </c>
      <c r="J23" s="1"/>
      <c r="K23" s="1">
        <f>I23*5.93</f>
        <v>1292.74</v>
      </c>
    </row>
    <row r="24" spans="1:11" ht="18.75">
      <c r="A24" s="4" t="s">
        <v>27</v>
      </c>
      <c r="B24" s="13">
        <v>33</v>
      </c>
      <c r="C24" s="4">
        <v>4324565</v>
      </c>
      <c r="D24" s="1">
        <v>322527</v>
      </c>
      <c r="E24" s="1"/>
      <c r="F24" s="1">
        <v>323263</v>
      </c>
      <c r="G24" s="1"/>
      <c r="H24" s="1">
        <f aca="true" t="shared" si="2" ref="H24:H29">F24-D24</f>
        <v>736</v>
      </c>
      <c r="I24" s="1"/>
      <c r="J24" s="1">
        <f aca="true" t="shared" si="3" ref="J24:J29">H24*4.15</f>
        <v>3054.4</v>
      </c>
      <c r="K24" s="1"/>
    </row>
    <row r="25" spans="1:11" ht="18.75">
      <c r="A25" s="4" t="s">
        <v>28</v>
      </c>
      <c r="B25" s="13">
        <v>3</v>
      </c>
      <c r="C25" s="4">
        <v>4539169</v>
      </c>
      <c r="D25" s="1">
        <v>216245</v>
      </c>
      <c r="E25" s="1"/>
      <c r="F25" s="1">
        <v>216625</v>
      </c>
      <c r="G25" s="1"/>
      <c r="H25" s="1">
        <f t="shared" si="2"/>
        <v>380</v>
      </c>
      <c r="I25" s="1"/>
      <c r="J25" s="1">
        <f t="shared" si="3"/>
        <v>1577.0000000000002</v>
      </c>
      <c r="K25" s="1"/>
    </row>
    <row r="26" spans="1:11" ht="18.75">
      <c r="A26" s="4" t="s">
        <v>29</v>
      </c>
      <c r="B26" s="13">
        <v>36</v>
      </c>
      <c r="C26" s="4">
        <v>4329435</v>
      </c>
      <c r="D26" s="1">
        <v>208707</v>
      </c>
      <c r="E26" s="1"/>
      <c r="F26" s="1">
        <v>208822</v>
      </c>
      <c r="G26" s="1"/>
      <c r="H26" s="1">
        <f t="shared" si="2"/>
        <v>115</v>
      </c>
      <c r="I26" s="1"/>
      <c r="J26" s="1">
        <f t="shared" si="3"/>
        <v>477.25000000000006</v>
      </c>
      <c r="K26" s="1"/>
    </row>
    <row r="27" spans="1:11" ht="18.75">
      <c r="A27" s="4" t="s">
        <v>30</v>
      </c>
      <c r="B27" s="13">
        <v>29</v>
      </c>
      <c r="C27" s="4">
        <v>4773634</v>
      </c>
      <c r="D27" s="1">
        <v>21121</v>
      </c>
      <c r="E27" s="1"/>
      <c r="F27" s="1">
        <v>21323</v>
      </c>
      <c r="G27" s="1"/>
      <c r="H27" s="1">
        <f t="shared" si="2"/>
        <v>202</v>
      </c>
      <c r="I27" s="1"/>
      <c r="J27" s="1">
        <f t="shared" si="3"/>
        <v>838.3000000000001</v>
      </c>
      <c r="K27" s="1"/>
    </row>
    <row r="28" spans="1:11" ht="18.75">
      <c r="A28" s="4" t="s">
        <v>31</v>
      </c>
      <c r="B28" s="13">
        <v>18</v>
      </c>
      <c r="C28" s="4">
        <v>36258157</v>
      </c>
      <c r="D28" s="1">
        <v>20602</v>
      </c>
      <c r="E28" s="1"/>
      <c r="F28" s="1">
        <v>21017</v>
      </c>
      <c r="G28" s="1"/>
      <c r="H28" s="1">
        <f t="shared" si="2"/>
        <v>415</v>
      </c>
      <c r="I28" s="1"/>
      <c r="J28" s="1">
        <f t="shared" si="3"/>
        <v>1722.2500000000002</v>
      </c>
      <c r="K28" s="1"/>
    </row>
    <row r="29" spans="1:11" ht="18.75">
      <c r="A29" s="4" t="s">
        <v>32</v>
      </c>
      <c r="B29" s="13">
        <v>19</v>
      </c>
      <c r="C29" s="4">
        <v>36258236</v>
      </c>
      <c r="D29" s="1">
        <v>13068</v>
      </c>
      <c r="E29" s="1"/>
      <c r="F29" s="1">
        <v>13373</v>
      </c>
      <c r="G29" s="1"/>
      <c r="H29" s="1">
        <f t="shared" si="2"/>
        <v>305</v>
      </c>
      <c r="I29" s="1"/>
      <c r="J29" s="1">
        <f t="shared" si="3"/>
        <v>1265.75</v>
      </c>
      <c r="K29" s="1"/>
    </row>
    <row r="30" spans="1:13" ht="18.75">
      <c r="A30" s="4" t="s">
        <v>33</v>
      </c>
      <c r="B30" s="13">
        <v>238</v>
      </c>
      <c r="C30" s="4">
        <v>43991634</v>
      </c>
      <c r="D30" s="1"/>
      <c r="E30" s="1">
        <v>9807</v>
      </c>
      <c r="F30" s="1"/>
      <c r="G30" s="1">
        <v>11346</v>
      </c>
      <c r="H30" s="1"/>
      <c r="I30" s="1">
        <f>G30-E30</f>
        <v>1539</v>
      </c>
      <c r="J30" s="1"/>
      <c r="K30" s="1">
        <f>I30*5.93</f>
        <v>9126.27</v>
      </c>
      <c r="M30" s="56"/>
    </row>
    <row r="31" spans="1:13" ht="18.75">
      <c r="A31" s="4"/>
      <c r="B31" s="13"/>
      <c r="C31" s="4"/>
      <c r="D31" s="1"/>
      <c r="E31" s="1">
        <v>4694</v>
      </c>
      <c r="F31" s="1"/>
      <c r="G31" s="1">
        <v>5423</v>
      </c>
      <c r="H31" s="1"/>
      <c r="I31" s="1">
        <f>G31-E31</f>
        <v>729</v>
      </c>
      <c r="J31" s="1"/>
      <c r="K31" s="1">
        <f>I31*5.93</f>
        <v>4322.969999999999</v>
      </c>
      <c r="M31" s="56"/>
    </row>
    <row r="32" spans="1:13" ht="18.75">
      <c r="A32" s="4" t="s">
        <v>58</v>
      </c>
      <c r="B32" s="13"/>
      <c r="C32" s="4"/>
      <c r="D32" s="1"/>
      <c r="E32" s="1">
        <v>15</v>
      </c>
      <c r="F32" s="1"/>
      <c r="G32" s="1">
        <v>15</v>
      </c>
      <c r="H32" s="1"/>
      <c r="I32" s="1">
        <f>G32-E32</f>
        <v>0</v>
      </c>
      <c r="J32" s="1"/>
      <c r="K32" s="1">
        <f>I32*5.93</f>
        <v>0</v>
      </c>
      <c r="M32" s="56"/>
    </row>
    <row r="33" spans="1:11" ht="18.75">
      <c r="A33" s="4" t="s">
        <v>34</v>
      </c>
      <c r="B33" s="13">
        <v>20</v>
      </c>
      <c r="C33" s="4">
        <v>26832012</v>
      </c>
      <c r="D33" s="1">
        <v>43790</v>
      </c>
      <c r="E33" s="1"/>
      <c r="F33" s="1">
        <v>44316</v>
      </c>
      <c r="G33" s="1"/>
      <c r="H33" s="1">
        <f aca="true" t="shared" si="4" ref="H33:H48">F33-D33</f>
        <v>526</v>
      </c>
      <c r="I33" s="1"/>
      <c r="J33" s="1">
        <f aca="true" t="shared" si="5" ref="J33:J38">H33*4.15</f>
        <v>2182.9</v>
      </c>
      <c r="K33" s="1"/>
    </row>
    <row r="34" spans="1:11" ht="18.75">
      <c r="A34" s="4" t="s">
        <v>35</v>
      </c>
      <c r="B34" s="13">
        <v>22</v>
      </c>
      <c r="C34" s="4">
        <v>36258195</v>
      </c>
      <c r="D34" s="1">
        <v>17501</v>
      </c>
      <c r="E34" s="1"/>
      <c r="F34" s="1">
        <v>17831</v>
      </c>
      <c r="G34" s="1"/>
      <c r="H34" s="1">
        <f>F34-D34</f>
        <v>330</v>
      </c>
      <c r="I34" s="1"/>
      <c r="J34" s="1">
        <f t="shared" si="5"/>
        <v>1369.5000000000002</v>
      </c>
      <c r="K34" s="1"/>
    </row>
    <row r="35" spans="1:11" ht="18.75">
      <c r="A35" s="4" t="s">
        <v>36</v>
      </c>
      <c r="B35" s="13">
        <v>39</v>
      </c>
      <c r="C35" s="4">
        <v>4326448</v>
      </c>
      <c r="D35" s="1">
        <v>203856</v>
      </c>
      <c r="E35" s="1"/>
      <c r="F35" s="1">
        <v>205821</v>
      </c>
      <c r="G35" s="1"/>
      <c r="H35" s="1">
        <f t="shared" si="4"/>
        <v>1965</v>
      </c>
      <c r="I35" s="1"/>
      <c r="J35" s="1">
        <f t="shared" si="5"/>
        <v>8154.750000000001</v>
      </c>
      <c r="K35" s="1"/>
    </row>
    <row r="36" spans="1:11" ht="18.75">
      <c r="A36" s="4" t="s">
        <v>37</v>
      </c>
      <c r="B36" s="13">
        <v>31</v>
      </c>
      <c r="C36" s="4">
        <v>3787129</v>
      </c>
      <c r="D36" s="1">
        <v>130273</v>
      </c>
      <c r="E36" s="1"/>
      <c r="F36" s="1">
        <v>130953</v>
      </c>
      <c r="G36" s="1"/>
      <c r="H36" s="1">
        <f t="shared" si="4"/>
        <v>680</v>
      </c>
      <c r="I36" s="1"/>
      <c r="J36" s="1">
        <f t="shared" si="5"/>
        <v>2822.0000000000005</v>
      </c>
      <c r="K36" s="1"/>
    </row>
    <row r="37" spans="1:11" ht="18.75">
      <c r="A37" s="4" t="s">
        <v>38</v>
      </c>
      <c r="B37" s="13">
        <v>40</v>
      </c>
      <c r="C37" s="4">
        <v>3787321</v>
      </c>
      <c r="D37" s="1">
        <v>137092</v>
      </c>
      <c r="E37" s="1"/>
      <c r="F37" s="1">
        <v>137219</v>
      </c>
      <c r="G37" s="1"/>
      <c r="H37" s="1">
        <f t="shared" si="4"/>
        <v>127</v>
      </c>
      <c r="I37" s="1"/>
      <c r="J37" s="1">
        <f t="shared" si="5"/>
        <v>527.0500000000001</v>
      </c>
      <c r="K37" s="1"/>
    </row>
    <row r="38" spans="1:11" ht="18.75">
      <c r="A38" s="4" t="s">
        <v>39</v>
      </c>
      <c r="B38" s="13">
        <v>5</v>
      </c>
      <c r="C38" s="4">
        <v>3787189</v>
      </c>
      <c r="D38" s="1">
        <v>135219</v>
      </c>
      <c r="E38" s="1"/>
      <c r="F38" s="1">
        <v>135459</v>
      </c>
      <c r="G38" s="1"/>
      <c r="H38" s="1">
        <f t="shared" si="4"/>
        <v>240</v>
      </c>
      <c r="I38" s="1"/>
      <c r="J38" s="1">
        <f t="shared" si="5"/>
        <v>996.0000000000001</v>
      </c>
      <c r="K38" s="1"/>
    </row>
    <row r="39" spans="1:11" ht="18.75">
      <c r="A39" s="4" t="s">
        <v>40</v>
      </c>
      <c r="B39" s="13">
        <v>30</v>
      </c>
      <c r="C39" s="4">
        <v>3787661</v>
      </c>
      <c r="D39" s="1"/>
      <c r="E39" s="1">
        <v>13</v>
      </c>
      <c r="F39" s="1"/>
      <c r="G39" s="1">
        <v>13</v>
      </c>
      <c r="H39" s="1"/>
      <c r="I39" s="1">
        <f>G39-E39</f>
        <v>0</v>
      </c>
      <c r="J39" s="1"/>
      <c r="K39" s="1">
        <f>I39*5.93</f>
        <v>0</v>
      </c>
    </row>
    <row r="40" spans="1:11" ht="18.75">
      <c r="A40" s="4" t="s">
        <v>41</v>
      </c>
      <c r="B40" s="13">
        <v>23</v>
      </c>
      <c r="C40" s="4">
        <v>36257280</v>
      </c>
      <c r="D40" s="1">
        <v>34751</v>
      </c>
      <c r="E40" s="1"/>
      <c r="F40" s="1">
        <v>35031</v>
      </c>
      <c r="G40" s="1"/>
      <c r="H40" s="1">
        <f>F40-D40</f>
        <v>280</v>
      </c>
      <c r="I40" s="1"/>
      <c r="J40" s="1">
        <f>H40*4.15</f>
        <v>1162</v>
      </c>
      <c r="K40" s="1"/>
    </row>
    <row r="41" spans="1:11" ht="18.75">
      <c r="A41" s="4" t="s">
        <v>42</v>
      </c>
      <c r="B41" s="13">
        <v>16</v>
      </c>
      <c r="C41" s="4">
        <v>3787265</v>
      </c>
      <c r="D41" s="1">
        <v>183859</v>
      </c>
      <c r="E41" s="1"/>
      <c r="F41" s="1">
        <v>183938</v>
      </c>
      <c r="G41" s="1"/>
      <c r="H41" s="1">
        <f t="shared" si="4"/>
        <v>79</v>
      </c>
      <c r="I41" s="1"/>
      <c r="J41" s="1">
        <f>H41*4.15</f>
        <v>327.85</v>
      </c>
      <c r="K41" s="1"/>
    </row>
    <row r="42" spans="1:12" ht="18.75">
      <c r="A42" s="4" t="s">
        <v>43</v>
      </c>
      <c r="B42" s="13">
        <v>240</v>
      </c>
      <c r="C42" s="4">
        <v>41242012</v>
      </c>
      <c r="D42" s="1">
        <v>29470</v>
      </c>
      <c r="E42" s="1"/>
      <c r="F42" s="1">
        <v>31368</v>
      </c>
      <c r="G42" s="1"/>
      <c r="H42" s="1">
        <f>F42-D42</f>
        <v>1898</v>
      </c>
      <c r="I42" s="1"/>
      <c r="J42" s="1">
        <f>H42*4.15</f>
        <v>7876.700000000001</v>
      </c>
      <c r="K42" s="1"/>
      <c r="L42" s="57"/>
    </row>
    <row r="43" spans="1:11" ht="18.75">
      <c r="A43" s="4"/>
      <c r="B43" s="13"/>
      <c r="C43" s="4"/>
      <c r="D43" s="1">
        <v>28021</v>
      </c>
      <c r="E43" s="1"/>
      <c r="F43" s="1">
        <v>30249</v>
      </c>
      <c r="G43" s="1"/>
      <c r="H43" s="1">
        <f>F43-D43</f>
        <v>2228</v>
      </c>
      <c r="I43" s="1"/>
      <c r="J43" s="1">
        <f>H43*4.15</f>
        <v>9246.2</v>
      </c>
      <c r="K43" s="1"/>
    </row>
    <row r="44" spans="1:11" ht="18.75">
      <c r="A44" s="4" t="s">
        <v>44</v>
      </c>
      <c r="B44" s="13"/>
      <c r="C44" s="4">
        <v>3787195</v>
      </c>
      <c r="D44" s="1"/>
      <c r="E44" s="1"/>
      <c r="F44" s="1"/>
      <c r="G44" s="1"/>
      <c r="H44" s="1"/>
      <c r="I44" s="1"/>
      <c r="J44" s="1"/>
      <c r="K44" s="1"/>
    </row>
    <row r="45" spans="1:11" ht="18.75">
      <c r="A45" s="4" t="s">
        <v>45</v>
      </c>
      <c r="B45" s="13">
        <v>24</v>
      </c>
      <c r="C45" s="4">
        <v>4535775</v>
      </c>
      <c r="D45" s="1">
        <v>355897</v>
      </c>
      <c r="E45" s="1"/>
      <c r="F45" s="1">
        <v>357131</v>
      </c>
      <c r="G45" s="1"/>
      <c r="H45" s="1">
        <f t="shared" si="4"/>
        <v>1234</v>
      </c>
      <c r="I45" s="1"/>
      <c r="J45" s="1">
        <f>H45*4.15</f>
        <v>5121.1</v>
      </c>
      <c r="K45" s="1"/>
    </row>
    <row r="46" spans="1:11" ht="18.75">
      <c r="A46" s="4" t="s">
        <v>46</v>
      </c>
      <c r="B46" s="13">
        <v>14</v>
      </c>
      <c r="C46" s="4">
        <v>14225345</v>
      </c>
      <c r="D46" s="1"/>
      <c r="E46" s="1">
        <v>41980</v>
      </c>
      <c r="F46" s="1"/>
      <c r="G46" s="1">
        <v>42284</v>
      </c>
      <c r="H46" s="1"/>
      <c r="I46" s="1">
        <f>G46-E46</f>
        <v>304</v>
      </c>
      <c r="J46" s="1"/>
      <c r="K46" s="1">
        <f>I46*5.93</f>
        <v>1802.7199999999998</v>
      </c>
    </row>
    <row r="47" spans="1:11" ht="18.75">
      <c r="A47" s="4" t="s">
        <v>47</v>
      </c>
      <c r="B47" s="13">
        <v>6</v>
      </c>
      <c r="C47" s="4">
        <v>4800921</v>
      </c>
      <c r="D47" s="1">
        <v>196010</v>
      </c>
      <c r="E47" s="10"/>
      <c r="F47" s="1">
        <v>197548</v>
      </c>
      <c r="G47" s="10"/>
      <c r="H47" s="1">
        <f t="shared" si="4"/>
        <v>1538</v>
      </c>
      <c r="I47" s="1"/>
      <c r="J47" s="1">
        <f>H47*4.15</f>
        <v>6382.700000000001</v>
      </c>
      <c r="K47" s="1"/>
    </row>
    <row r="48" spans="1:11" ht="18.75">
      <c r="A48" s="4"/>
      <c r="B48" s="13"/>
      <c r="C48" s="4"/>
      <c r="D48" s="1">
        <v>175606</v>
      </c>
      <c r="E48" s="10"/>
      <c r="F48" s="1">
        <v>177064</v>
      </c>
      <c r="G48" s="10"/>
      <c r="H48" s="1">
        <f t="shared" si="4"/>
        <v>1458</v>
      </c>
      <c r="I48" s="1"/>
      <c r="J48" s="1">
        <f>H48*4.15</f>
        <v>6050.700000000001</v>
      </c>
      <c r="K48" s="1"/>
    </row>
    <row r="49" spans="1:13" s="5" customFormat="1" ht="18.75">
      <c r="A49" s="4" t="s">
        <v>48</v>
      </c>
      <c r="B49" s="13">
        <v>149</v>
      </c>
      <c r="C49" s="4">
        <v>30364154</v>
      </c>
      <c r="D49" s="1"/>
      <c r="E49" s="1">
        <v>25202</v>
      </c>
      <c r="F49" s="1"/>
      <c r="G49" s="1">
        <v>25389</v>
      </c>
      <c r="H49" s="1"/>
      <c r="I49" s="1">
        <f>G49-E49</f>
        <v>187</v>
      </c>
      <c r="J49" s="1"/>
      <c r="K49" s="1">
        <f>I49*5.93</f>
        <v>1108.9099999999999</v>
      </c>
      <c r="L49" s="54"/>
      <c r="M49" s="56"/>
    </row>
    <row r="50" spans="1:12" s="5" customFormat="1" ht="18.75">
      <c r="A50" s="4" t="s">
        <v>49</v>
      </c>
      <c r="B50" s="13">
        <v>147</v>
      </c>
      <c r="C50" s="4">
        <v>12799040</v>
      </c>
      <c r="D50" s="1"/>
      <c r="E50" s="1">
        <v>160</v>
      </c>
      <c r="F50" s="1"/>
      <c r="G50" s="1">
        <v>160</v>
      </c>
      <c r="H50" s="1"/>
      <c r="I50" s="1">
        <f>G50-E50</f>
        <v>0</v>
      </c>
      <c r="J50" s="1"/>
      <c r="K50" s="1">
        <f>I50*5.93</f>
        <v>0</v>
      </c>
      <c r="L50" s="54"/>
    </row>
    <row r="51" spans="1:11" ht="18.75">
      <c r="A51" s="4" t="s">
        <v>50</v>
      </c>
      <c r="B51" s="13">
        <v>7</v>
      </c>
      <c r="C51" s="4">
        <v>4329530</v>
      </c>
      <c r="D51" s="1">
        <v>196443</v>
      </c>
      <c r="E51" s="10"/>
      <c r="F51" s="1">
        <v>196882</v>
      </c>
      <c r="G51" s="10"/>
      <c r="H51" s="1">
        <f>F51-D51</f>
        <v>439</v>
      </c>
      <c r="I51" s="1"/>
      <c r="J51" s="1">
        <f>H51*4.15</f>
        <v>1821.8500000000001</v>
      </c>
      <c r="K51" s="1"/>
    </row>
    <row r="52" spans="1:11" ht="18.75">
      <c r="A52" s="4" t="s">
        <v>51</v>
      </c>
      <c r="B52" s="13">
        <v>43</v>
      </c>
      <c r="C52" s="4">
        <v>30364121</v>
      </c>
      <c r="D52" s="1"/>
      <c r="E52" s="1">
        <v>10193</v>
      </c>
      <c r="F52" s="1"/>
      <c r="G52" s="1">
        <v>10419</v>
      </c>
      <c r="H52" s="1"/>
      <c r="I52" s="1">
        <f aca="true" t="shared" si="6" ref="I52:I58">G52-E52</f>
        <v>226</v>
      </c>
      <c r="J52" s="1"/>
      <c r="K52" s="1">
        <f aca="true" t="shared" si="7" ref="K52:K57">I52*5.93</f>
        <v>1340.1799999999998</v>
      </c>
    </row>
    <row r="53" spans="1:11" ht="18.75">
      <c r="A53" s="4" t="s">
        <v>52</v>
      </c>
      <c r="B53" s="13">
        <v>28</v>
      </c>
      <c r="C53" s="4">
        <v>30364177</v>
      </c>
      <c r="D53" s="1"/>
      <c r="E53" s="1">
        <v>22677</v>
      </c>
      <c r="F53" s="1"/>
      <c r="G53" s="1">
        <v>24845</v>
      </c>
      <c r="H53" s="1"/>
      <c r="I53" s="1">
        <f t="shared" si="6"/>
        <v>2168</v>
      </c>
      <c r="J53" s="1"/>
      <c r="K53" s="1">
        <f t="shared" si="7"/>
        <v>12856.24</v>
      </c>
    </row>
    <row r="54" spans="1:11" ht="18.75">
      <c r="A54" s="4" t="s">
        <v>53</v>
      </c>
      <c r="B54" s="13">
        <v>25</v>
      </c>
      <c r="C54" s="4">
        <v>30364601</v>
      </c>
      <c r="D54" s="1"/>
      <c r="E54" s="1">
        <v>13611</v>
      </c>
      <c r="F54" s="1"/>
      <c r="G54" s="1">
        <v>15552</v>
      </c>
      <c r="H54" s="1"/>
      <c r="I54" s="1">
        <f t="shared" si="6"/>
        <v>1941</v>
      </c>
      <c r="J54" s="1"/>
      <c r="K54" s="1">
        <f t="shared" si="7"/>
        <v>11510.13</v>
      </c>
    </row>
    <row r="55" spans="1:11" ht="18.75">
      <c r="A55" s="4" t="s">
        <v>54</v>
      </c>
      <c r="B55" s="13">
        <v>11</v>
      </c>
      <c r="C55" s="4">
        <v>6989355</v>
      </c>
      <c r="D55" s="1"/>
      <c r="E55" s="1">
        <v>42731</v>
      </c>
      <c r="F55" s="1"/>
      <c r="G55" s="1">
        <v>42862</v>
      </c>
      <c r="H55" s="1"/>
      <c r="I55" s="1">
        <f t="shared" si="6"/>
        <v>131</v>
      </c>
      <c r="J55" s="1"/>
      <c r="K55" s="1">
        <f t="shared" si="7"/>
        <v>776.8299999999999</v>
      </c>
    </row>
    <row r="56" spans="1:11" ht="18.75">
      <c r="A56" s="4" t="s">
        <v>55</v>
      </c>
      <c r="B56" s="13">
        <v>251</v>
      </c>
      <c r="C56" s="4">
        <v>43987572</v>
      </c>
      <c r="D56" s="1"/>
      <c r="E56" s="1">
        <v>526</v>
      </c>
      <c r="F56" s="1"/>
      <c r="G56" s="1">
        <v>526</v>
      </c>
      <c r="H56" s="1"/>
      <c r="I56" s="1">
        <f t="shared" si="6"/>
        <v>0</v>
      </c>
      <c r="J56" s="1"/>
      <c r="K56" s="1">
        <f t="shared" si="7"/>
        <v>0</v>
      </c>
    </row>
    <row r="57" spans="1:11" ht="18.75">
      <c r="A57" s="4"/>
      <c r="B57" s="13"/>
      <c r="D57" s="1"/>
      <c r="E57" s="1">
        <v>157</v>
      </c>
      <c r="F57" s="1"/>
      <c r="G57" s="1">
        <v>157</v>
      </c>
      <c r="H57" s="1"/>
      <c r="I57" s="1">
        <f>G57-E57</f>
        <v>0</v>
      </c>
      <c r="J57" s="1"/>
      <c r="K57" s="1">
        <f t="shared" si="7"/>
        <v>0</v>
      </c>
    </row>
    <row r="58" spans="1:12" s="5" customFormat="1" ht="18.75">
      <c r="A58" s="4" t="s">
        <v>56</v>
      </c>
      <c r="B58" s="13">
        <v>146</v>
      </c>
      <c r="C58" s="4">
        <v>35275959</v>
      </c>
      <c r="D58" s="1"/>
      <c r="E58" s="1">
        <v>10024</v>
      </c>
      <c r="F58" s="1"/>
      <c r="G58" s="1">
        <v>11195</v>
      </c>
      <c r="H58" s="1"/>
      <c r="I58" s="1">
        <f t="shared" si="6"/>
        <v>1171</v>
      </c>
      <c r="J58" s="1"/>
      <c r="K58" s="1">
        <f>I58*5.93</f>
        <v>6944.03</v>
      </c>
      <c r="L58" s="54"/>
    </row>
    <row r="59" spans="1:11" ht="18.75">
      <c r="A59" s="4"/>
      <c r="B59" s="13"/>
      <c r="C59" s="4"/>
      <c r="D59" s="8"/>
      <c r="E59" s="8"/>
      <c r="F59" s="8"/>
      <c r="G59" s="8"/>
      <c r="H59" s="3">
        <f>SUM(H3:H58)</f>
        <v>29089</v>
      </c>
      <c r="I59" s="3">
        <f>SUM(I3:I58)</f>
        <v>9098</v>
      </c>
      <c r="J59" s="3">
        <f>SUM(J3:J55)</f>
        <v>120719.34999999999</v>
      </c>
      <c r="K59" s="3">
        <f>SUM(K3:K56)</f>
        <v>47007.11</v>
      </c>
    </row>
    <row r="60" spans="1:13" s="5" customFormat="1" ht="18.75">
      <c r="A60" s="4"/>
      <c r="B60" s="13"/>
      <c r="C60" s="4"/>
      <c r="D60" s="8">
        <f>G60-C60</f>
        <v>0</v>
      </c>
      <c r="E60" s="8"/>
      <c r="F60" s="8">
        <f>I60-E60</f>
        <v>38187</v>
      </c>
      <c r="G60" s="8"/>
      <c r="H60" s="6" t="s">
        <v>1</v>
      </c>
      <c r="I60" s="3">
        <f>H59+I59</f>
        <v>38187</v>
      </c>
      <c r="K60" s="7">
        <f>J59+K59</f>
        <v>167726.46</v>
      </c>
      <c r="L60" s="62"/>
      <c r="M60" s="63"/>
    </row>
  </sheetData>
  <sheetProtection/>
  <autoFilter ref="B1:B60"/>
  <mergeCells count="8">
    <mergeCell ref="L60:M60"/>
    <mergeCell ref="D1:E2"/>
    <mergeCell ref="A1:A2"/>
    <mergeCell ref="C1:C2"/>
    <mergeCell ref="F1:G2"/>
    <mergeCell ref="H1:I2"/>
    <mergeCell ref="J1:K2"/>
    <mergeCell ref="B1:B2"/>
  </mergeCells>
  <hyperlinks>
    <hyperlink ref="A33" location="Уч33!A1" display="Уч33!A1"/>
    <hyperlink ref="A35" location="Уч35!A1" display="Уч35!A1"/>
    <hyperlink ref="A36" location="Уч36!A1" display="Уч36!A1"/>
    <hyperlink ref="A37" location="Уч37!A1" display="Уч37!A1"/>
    <hyperlink ref="A34" location="Уч34!A1" display="Уч34!A1"/>
  </hyperlinks>
  <printOptions/>
  <pageMargins left="0" right="0" top="0" bottom="0" header="0" footer="0"/>
  <pageSetup horizontalDpi="600" verticalDpi="600" orientation="portrait" paperSize="9" scale="7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9"/>
  <sheetViews>
    <sheetView zoomScalePageLayoutView="0" workbookViewId="0" topLeftCell="A1">
      <selection activeCell="A1" sqref="A1:A2"/>
    </sheetView>
  </sheetViews>
  <sheetFormatPr defaultColWidth="9.140625" defaultRowHeight="12.75"/>
  <cols>
    <col min="1" max="1" width="13.57421875" style="0" customWidth="1"/>
    <col min="2" max="2" width="10.57421875" style="38" hidden="1" customWidth="1"/>
    <col min="3" max="3" width="13.8515625" style="0" customWidth="1"/>
    <col min="4" max="5" width="12.00390625" style="0" hidden="1" customWidth="1"/>
    <col min="6" max="7" width="12.00390625" style="0" customWidth="1"/>
    <col min="8" max="11" width="12.00390625" style="0" hidden="1" customWidth="1"/>
    <col min="12" max="12" width="24.7109375" style="0" hidden="1" customWidth="1"/>
    <col min="13" max="14" width="0" style="0" hidden="1" customWidth="1"/>
  </cols>
  <sheetData>
    <row r="1" spans="1:11" ht="15" customHeight="1">
      <c r="A1" s="75" t="s">
        <v>4</v>
      </c>
      <c r="B1" s="75" t="s">
        <v>57</v>
      </c>
      <c r="C1" s="75" t="s">
        <v>5</v>
      </c>
      <c r="D1" s="71" t="s">
        <v>59</v>
      </c>
      <c r="E1" s="72"/>
      <c r="F1" s="71" t="s">
        <v>267</v>
      </c>
      <c r="G1" s="72"/>
      <c r="H1" s="71" t="s">
        <v>0</v>
      </c>
      <c r="I1" s="72"/>
      <c r="J1" s="71" t="s">
        <v>60</v>
      </c>
      <c r="K1" s="72"/>
    </row>
    <row r="2" spans="1:11" ht="15" customHeight="1">
      <c r="A2" s="75"/>
      <c r="B2" s="75"/>
      <c r="C2" s="75"/>
      <c r="D2" s="73"/>
      <c r="E2" s="74"/>
      <c r="F2" s="73"/>
      <c r="G2" s="74"/>
      <c r="H2" s="73"/>
      <c r="I2" s="74"/>
      <c r="J2" s="73"/>
      <c r="K2" s="74"/>
    </row>
    <row r="3" spans="1:11" s="5" customFormat="1" ht="18.75">
      <c r="A3" s="15" t="s">
        <v>61</v>
      </c>
      <c r="B3" s="16">
        <v>127</v>
      </c>
      <c r="C3" s="17">
        <v>11889862</v>
      </c>
      <c r="D3" s="18"/>
      <c r="E3" s="18">
        <v>6</v>
      </c>
      <c r="F3" s="18"/>
      <c r="G3" s="18">
        <v>6</v>
      </c>
      <c r="H3" s="18"/>
      <c r="I3" s="18">
        <f>G3-E3</f>
        <v>0</v>
      </c>
      <c r="J3" s="19"/>
      <c r="K3" s="19">
        <f>I3*5.93</f>
        <v>0</v>
      </c>
    </row>
    <row r="4" spans="1:11" s="5" customFormat="1" ht="18.75">
      <c r="A4" s="15" t="s">
        <v>62</v>
      </c>
      <c r="B4" s="16">
        <v>126</v>
      </c>
      <c r="C4" s="17">
        <v>12796407</v>
      </c>
      <c r="D4" s="18"/>
      <c r="E4" s="18">
        <v>3</v>
      </c>
      <c r="F4" s="18"/>
      <c r="G4" s="18">
        <v>3</v>
      </c>
      <c r="H4" s="18"/>
      <c r="I4" s="18">
        <f>G4-E4</f>
        <v>0</v>
      </c>
      <c r="J4" s="19"/>
      <c r="K4" s="19">
        <f>I4*5.93</f>
        <v>0</v>
      </c>
    </row>
    <row r="5" spans="1:11" s="5" customFormat="1" ht="18.75">
      <c r="A5" s="15" t="s">
        <v>63</v>
      </c>
      <c r="B5" s="16">
        <v>90</v>
      </c>
      <c r="C5" s="17">
        <v>11889279</v>
      </c>
      <c r="D5" s="20"/>
      <c r="E5" s="18">
        <v>5</v>
      </c>
      <c r="F5" s="20"/>
      <c r="G5" s="18">
        <v>5</v>
      </c>
      <c r="H5" s="18"/>
      <c r="I5" s="18">
        <f>G5-E5</f>
        <v>0</v>
      </c>
      <c r="J5" s="19"/>
      <c r="K5" s="19">
        <f>I5*5.93</f>
        <v>0</v>
      </c>
    </row>
    <row r="6" spans="1:11" s="5" customFormat="1" ht="18.75">
      <c r="A6" s="15" t="s">
        <v>64</v>
      </c>
      <c r="B6" s="16">
        <v>89</v>
      </c>
      <c r="C6" s="17">
        <v>11890651</v>
      </c>
      <c r="D6" s="20"/>
      <c r="E6" s="18">
        <v>6</v>
      </c>
      <c r="F6" s="20"/>
      <c r="G6" s="18">
        <v>6</v>
      </c>
      <c r="H6" s="18"/>
      <c r="I6" s="18">
        <f>G6-E6</f>
        <v>0</v>
      </c>
      <c r="J6" s="19"/>
      <c r="K6" s="19">
        <f>I6*5.93</f>
        <v>0</v>
      </c>
    </row>
    <row r="7" spans="1:11" s="5" customFormat="1" ht="18.75">
      <c r="A7" s="15" t="s">
        <v>65</v>
      </c>
      <c r="B7" s="16">
        <v>213</v>
      </c>
      <c r="C7" s="17">
        <v>12800711</v>
      </c>
      <c r="D7" s="20"/>
      <c r="E7" s="18">
        <v>17986</v>
      </c>
      <c r="F7" s="20"/>
      <c r="G7" s="18">
        <v>18350</v>
      </c>
      <c r="H7" s="18"/>
      <c r="I7" s="18">
        <f>G7-E7</f>
        <v>364</v>
      </c>
      <c r="J7" s="19"/>
      <c r="K7" s="19">
        <f>I7*5.93</f>
        <v>2158.52</v>
      </c>
    </row>
    <row r="8" spans="1:11" s="5" customFormat="1" ht="18.75">
      <c r="A8" s="15" t="s">
        <v>66</v>
      </c>
      <c r="B8" s="16">
        <v>211</v>
      </c>
      <c r="C8" s="17">
        <v>11890640</v>
      </c>
      <c r="D8" s="18">
        <v>10119</v>
      </c>
      <c r="E8" s="18"/>
      <c r="F8" s="18">
        <v>10338</v>
      </c>
      <c r="G8" s="18"/>
      <c r="H8" s="18">
        <f>F8-D8</f>
        <v>219</v>
      </c>
      <c r="I8" s="18"/>
      <c r="J8" s="19">
        <f>H8*4.15</f>
        <v>908.85</v>
      </c>
      <c r="K8" s="19"/>
    </row>
    <row r="9" spans="1:11" s="5" customFormat="1" ht="18.75">
      <c r="A9" s="21" t="s">
        <v>67</v>
      </c>
      <c r="B9" s="22">
        <v>215</v>
      </c>
      <c r="C9" s="23">
        <v>11889273</v>
      </c>
      <c r="D9" s="18">
        <v>4439</v>
      </c>
      <c r="E9" s="18"/>
      <c r="F9" s="18">
        <v>4669</v>
      </c>
      <c r="G9" s="18"/>
      <c r="H9" s="18">
        <f>F9-D9</f>
        <v>230</v>
      </c>
      <c r="I9" s="18"/>
      <c r="J9" s="19">
        <f>H9*4.15</f>
        <v>954.5000000000001</v>
      </c>
      <c r="K9" s="19"/>
    </row>
    <row r="10" spans="1:11" s="5" customFormat="1" ht="18.75">
      <c r="A10" s="21" t="s">
        <v>68</v>
      </c>
      <c r="B10" s="22">
        <v>228</v>
      </c>
      <c r="C10" s="23">
        <v>12800817</v>
      </c>
      <c r="D10" s="18"/>
      <c r="E10" s="18">
        <v>18697</v>
      </c>
      <c r="F10" s="18"/>
      <c r="G10" s="18">
        <v>19041</v>
      </c>
      <c r="H10" s="18"/>
      <c r="I10" s="18">
        <f aca="true" t="shared" si="0" ref="I10:I17">G10-E10</f>
        <v>344</v>
      </c>
      <c r="J10" s="19"/>
      <c r="K10" s="19">
        <f aca="true" t="shared" si="1" ref="K10:K17">I10*5.93</f>
        <v>2039.9199999999998</v>
      </c>
    </row>
    <row r="11" spans="1:11" s="5" customFormat="1" ht="18.75">
      <c r="A11" s="21" t="s">
        <v>69</v>
      </c>
      <c r="B11" s="22">
        <v>125</v>
      </c>
      <c r="C11" s="23">
        <v>12796422</v>
      </c>
      <c r="D11" s="18"/>
      <c r="E11" s="18">
        <v>4</v>
      </c>
      <c r="F11" s="18"/>
      <c r="G11" s="18">
        <v>4</v>
      </c>
      <c r="H11" s="18"/>
      <c r="I11" s="18">
        <f t="shared" si="0"/>
        <v>0</v>
      </c>
      <c r="J11" s="19"/>
      <c r="K11" s="19">
        <f t="shared" si="1"/>
        <v>0</v>
      </c>
    </row>
    <row r="12" spans="1:11" s="5" customFormat="1" ht="18.75">
      <c r="A12" s="21" t="s">
        <v>70</v>
      </c>
      <c r="B12" s="22">
        <v>124</v>
      </c>
      <c r="C12" s="23">
        <v>11890644</v>
      </c>
      <c r="D12" s="18"/>
      <c r="E12" s="18">
        <v>6350</v>
      </c>
      <c r="F12" s="18"/>
      <c r="G12" s="18">
        <v>7657</v>
      </c>
      <c r="H12" s="18"/>
      <c r="I12" s="18">
        <f t="shared" si="0"/>
        <v>1307</v>
      </c>
      <c r="J12" s="19"/>
      <c r="K12" s="19">
        <f t="shared" si="1"/>
        <v>7750.509999999999</v>
      </c>
    </row>
    <row r="13" spans="1:11" s="5" customFormat="1" ht="18.75">
      <c r="A13" s="21" t="s">
        <v>71</v>
      </c>
      <c r="B13" s="22">
        <v>123</v>
      </c>
      <c r="C13" s="23">
        <v>11889254</v>
      </c>
      <c r="D13" s="18"/>
      <c r="E13" s="18">
        <v>6</v>
      </c>
      <c r="F13" s="18"/>
      <c r="G13" s="18">
        <v>6</v>
      </c>
      <c r="H13" s="18"/>
      <c r="I13" s="18">
        <f t="shared" si="0"/>
        <v>0</v>
      </c>
      <c r="J13" s="19"/>
      <c r="K13" s="19">
        <f t="shared" si="1"/>
        <v>0</v>
      </c>
    </row>
    <row r="14" spans="1:11" s="5" customFormat="1" ht="18.75">
      <c r="A14" s="21" t="s">
        <v>72</v>
      </c>
      <c r="B14" s="22">
        <v>122</v>
      </c>
      <c r="C14" s="23">
        <v>12796432</v>
      </c>
      <c r="D14" s="18"/>
      <c r="E14" s="18">
        <v>3</v>
      </c>
      <c r="F14" s="18"/>
      <c r="G14" s="18">
        <v>3</v>
      </c>
      <c r="H14" s="18"/>
      <c r="I14" s="18">
        <f t="shared" si="0"/>
        <v>0</v>
      </c>
      <c r="J14" s="19"/>
      <c r="K14" s="19">
        <f t="shared" si="1"/>
        <v>0</v>
      </c>
    </row>
    <row r="15" spans="1:11" s="5" customFormat="1" ht="18.75">
      <c r="A15" s="21" t="s">
        <v>73</v>
      </c>
      <c r="B15" s="22">
        <v>191</v>
      </c>
      <c r="C15" s="24">
        <v>1280493</v>
      </c>
      <c r="D15" s="18"/>
      <c r="E15" s="18">
        <v>3674</v>
      </c>
      <c r="F15" s="18"/>
      <c r="G15" s="18">
        <v>5858</v>
      </c>
      <c r="H15" s="18"/>
      <c r="I15" s="18">
        <f t="shared" si="0"/>
        <v>2184</v>
      </c>
      <c r="J15" s="19"/>
      <c r="K15" s="19">
        <f t="shared" si="1"/>
        <v>12951.119999999999</v>
      </c>
    </row>
    <row r="16" spans="1:11" s="5" customFormat="1" ht="18.75">
      <c r="A16" s="21" t="s">
        <v>74</v>
      </c>
      <c r="B16" s="22">
        <v>189</v>
      </c>
      <c r="C16" s="23">
        <v>12800497</v>
      </c>
      <c r="D16" s="18"/>
      <c r="E16" s="18">
        <v>5</v>
      </c>
      <c r="F16" s="18"/>
      <c r="G16" s="18">
        <v>5</v>
      </c>
      <c r="H16" s="18"/>
      <c r="I16" s="18">
        <f t="shared" si="0"/>
        <v>0</v>
      </c>
      <c r="J16" s="19"/>
      <c r="K16" s="19">
        <f t="shared" si="1"/>
        <v>0</v>
      </c>
    </row>
    <row r="17" spans="1:11" s="5" customFormat="1" ht="18.75">
      <c r="A17" s="21" t="s">
        <v>75</v>
      </c>
      <c r="B17" s="22">
        <v>188</v>
      </c>
      <c r="C17" s="23">
        <v>12797023</v>
      </c>
      <c r="D17" s="18"/>
      <c r="E17" s="18">
        <v>5436</v>
      </c>
      <c r="F17" s="18"/>
      <c r="G17" s="18">
        <v>7700</v>
      </c>
      <c r="H17" s="18"/>
      <c r="I17" s="18">
        <f t="shared" si="0"/>
        <v>2264</v>
      </c>
      <c r="J17" s="19"/>
      <c r="K17" s="19">
        <f t="shared" si="1"/>
        <v>13425.519999999999</v>
      </c>
    </row>
    <row r="18" spans="1:11" s="5" customFormat="1" ht="18.75">
      <c r="A18" s="21" t="s">
        <v>76</v>
      </c>
      <c r="B18" s="22"/>
      <c r="C18" s="23"/>
      <c r="D18" s="18"/>
      <c r="E18" s="18"/>
      <c r="F18" s="18"/>
      <c r="G18" s="18"/>
      <c r="H18" s="18"/>
      <c r="I18" s="18"/>
      <c r="J18" s="19"/>
      <c r="K18" s="19"/>
    </row>
    <row r="19" spans="1:11" s="5" customFormat="1" ht="18.75">
      <c r="A19" s="21" t="s">
        <v>77</v>
      </c>
      <c r="B19" s="22">
        <v>121</v>
      </c>
      <c r="C19" s="23">
        <v>12799954</v>
      </c>
      <c r="D19" s="18"/>
      <c r="E19" s="18">
        <v>3</v>
      </c>
      <c r="F19" s="18"/>
      <c r="G19" s="18">
        <v>3</v>
      </c>
      <c r="H19" s="18"/>
      <c r="I19" s="18">
        <f aca="true" t="shared" si="2" ref="I19:I25">G19-E19</f>
        <v>0</v>
      </c>
      <c r="J19" s="19"/>
      <c r="K19" s="19">
        <f aca="true" t="shared" si="3" ref="K19:K25">I19*5.93</f>
        <v>0</v>
      </c>
    </row>
    <row r="20" spans="1:11" s="5" customFormat="1" ht="18.75">
      <c r="A20" s="21" t="s">
        <v>78</v>
      </c>
      <c r="B20" s="22">
        <v>88</v>
      </c>
      <c r="C20" s="23">
        <v>12797029</v>
      </c>
      <c r="D20" s="18"/>
      <c r="E20" s="18">
        <v>23395</v>
      </c>
      <c r="F20" s="18"/>
      <c r="G20" s="18">
        <v>26510</v>
      </c>
      <c r="H20" s="18"/>
      <c r="I20" s="18">
        <f t="shared" si="2"/>
        <v>3115</v>
      </c>
      <c r="J20" s="19"/>
      <c r="K20" s="19">
        <f t="shared" si="3"/>
        <v>18471.95</v>
      </c>
    </row>
    <row r="21" spans="1:11" s="5" customFormat="1" ht="18.75">
      <c r="A21" s="21" t="s">
        <v>79</v>
      </c>
      <c r="B21" s="22">
        <v>120</v>
      </c>
      <c r="C21" s="23">
        <v>12800523</v>
      </c>
      <c r="D21" s="20"/>
      <c r="E21" s="18">
        <v>4</v>
      </c>
      <c r="F21" s="20"/>
      <c r="G21" s="18">
        <v>4</v>
      </c>
      <c r="H21" s="18"/>
      <c r="I21" s="18">
        <f t="shared" si="2"/>
        <v>0</v>
      </c>
      <c r="J21" s="19"/>
      <c r="K21" s="19">
        <f t="shared" si="3"/>
        <v>0</v>
      </c>
    </row>
    <row r="22" spans="1:11" s="5" customFormat="1" ht="18.75">
      <c r="A22" s="21" t="s">
        <v>80</v>
      </c>
      <c r="B22" s="22">
        <v>91</v>
      </c>
      <c r="C22" s="23">
        <v>12797149</v>
      </c>
      <c r="D22" s="18"/>
      <c r="E22" s="18">
        <v>1104</v>
      </c>
      <c r="F22" s="18"/>
      <c r="G22" s="18">
        <v>1374</v>
      </c>
      <c r="H22" s="18"/>
      <c r="I22" s="18">
        <f t="shared" si="2"/>
        <v>270</v>
      </c>
      <c r="J22" s="19"/>
      <c r="K22" s="19">
        <f t="shared" si="3"/>
        <v>1601.1</v>
      </c>
    </row>
    <row r="23" spans="1:11" s="5" customFormat="1" ht="18.75">
      <c r="A23" s="21" t="s">
        <v>81</v>
      </c>
      <c r="B23" s="22">
        <v>87</v>
      </c>
      <c r="C23" s="23">
        <v>12797784</v>
      </c>
      <c r="D23" s="18"/>
      <c r="E23" s="18">
        <v>9510</v>
      </c>
      <c r="F23" s="18"/>
      <c r="G23" s="18">
        <v>11775</v>
      </c>
      <c r="H23" s="18"/>
      <c r="I23" s="18">
        <f t="shared" si="2"/>
        <v>2265</v>
      </c>
      <c r="J23" s="19"/>
      <c r="K23" s="19">
        <f t="shared" si="3"/>
        <v>13431.449999999999</v>
      </c>
    </row>
    <row r="24" spans="1:11" s="5" customFormat="1" ht="18.75">
      <c r="A24" s="21" t="s">
        <v>82</v>
      </c>
      <c r="B24" s="22">
        <v>197</v>
      </c>
      <c r="C24" s="23">
        <v>12798499</v>
      </c>
      <c r="D24" s="18"/>
      <c r="E24" s="18">
        <v>4317</v>
      </c>
      <c r="F24" s="18"/>
      <c r="G24" s="18">
        <v>4649</v>
      </c>
      <c r="H24" s="18"/>
      <c r="I24" s="18">
        <f t="shared" si="2"/>
        <v>332</v>
      </c>
      <c r="J24" s="19"/>
      <c r="K24" s="19">
        <f t="shared" si="3"/>
        <v>1968.76</v>
      </c>
    </row>
    <row r="25" spans="1:11" s="5" customFormat="1" ht="18.75">
      <c r="A25" s="21" t="s">
        <v>83</v>
      </c>
      <c r="B25" s="22">
        <v>220</v>
      </c>
      <c r="C25" s="23">
        <v>11554353</v>
      </c>
      <c r="D25" s="18"/>
      <c r="E25" s="18">
        <v>13077</v>
      </c>
      <c r="F25" s="18"/>
      <c r="G25" s="18">
        <v>13990</v>
      </c>
      <c r="H25" s="18"/>
      <c r="I25" s="18">
        <f t="shared" si="2"/>
        <v>913</v>
      </c>
      <c r="J25" s="19"/>
      <c r="K25" s="19">
        <f t="shared" si="3"/>
        <v>5414.09</v>
      </c>
    </row>
    <row r="26" spans="1:11" s="5" customFormat="1" ht="18.75">
      <c r="A26" s="21" t="s">
        <v>84</v>
      </c>
      <c r="B26" s="22">
        <v>222</v>
      </c>
      <c r="C26" s="23">
        <v>12800517</v>
      </c>
      <c r="D26" s="18">
        <v>90727</v>
      </c>
      <c r="E26" s="18"/>
      <c r="F26" s="18">
        <v>90924</v>
      </c>
      <c r="G26" s="18"/>
      <c r="H26" s="18">
        <f>F26-D26</f>
        <v>197</v>
      </c>
      <c r="I26" s="18"/>
      <c r="J26" s="19">
        <f>H26*4.15</f>
        <v>817.5500000000001</v>
      </c>
      <c r="K26" s="19"/>
    </row>
    <row r="27" spans="1:11" s="5" customFormat="1" ht="18.75">
      <c r="A27" s="21" t="s">
        <v>85</v>
      </c>
      <c r="B27" s="22">
        <v>119</v>
      </c>
      <c r="C27" s="23">
        <v>12799744</v>
      </c>
      <c r="D27" s="18"/>
      <c r="E27" s="18">
        <v>3</v>
      </c>
      <c r="F27" s="18"/>
      <c r="G27" s="18">
        <v>3</v>
      </c>
      <c r="H27" s="18"/>
      <c r="I27" s="18">
        <f>G27-E27</f>
        <v>0</v>
      </c>
      <c r="J27" s="19"/>
      <c r="K27" s="19">
        <f aca="true" t="shared" si="4" ref="K27:K40">I27*5.93</f>
        <v>0</v>
      </c>
    </row>
    <row r="28" spans="1:11" s="5" customFormat="1" ht="18.75">
      <c r="A28" s="21" t="s">
        <v>86</v>
      </c>
      <c r="B28" s="22">
        <v>207</v>
      </c>
      <c r="C28" s="23">
        <v>12799019</v>
      </c>
      <c r="D28" s="20"/>
      <c r="E28" s="18">
        <v>12224</v>
      </c>
      <c r="F28" s="20"/>
      <c r="G28" s="18">
        <v>14773</v>
      </c>
      <c r="H28" s="18"/>
      <c r="I28" s="18">
        <f aca="true" t="shared" si="5" ref="I28:I40">G28-E28</f>
        <v>2549</v>
      </c>
      <c r="J28" s="19"/>
      <c r="K28" s="19">
        <f t="shared" si="4"/>
        <v>15115.57</v>
      </c>
    </row>
    <row r="29" spans="1:11" s="5" customFormat="1" ht="18.75">
      <c r="A29" s="21" t="s">
        <v>87</v>
      </c>
      <c r="B29" s="22">
        <v>118</v>
      </c>
      <c r="C29" s="23">
        <v>12797016</v>
      </c>
      <c r="D29" s="20"/>
      <c r="E29" s="18">
        <v>4</v>
      </c>
      <c r="F29" s="20"/>
      <c r="G29" s="18">
        <v>4</v>
      </c>
      <c r="H29" s="18"/>
      <c r="I29" s="18">
        <f t="shared" si="5"/>
        <v>0</v>
      </c>
      <c r="J29" s="19"/>
      <c r="K29" s="19">
        <f t="shared" si="4"/>
        <v>0</v>
      </c>
    </row>
    <row r="30" spans="1:11" s="5" customFormat="1" ht="18.75">
      <c r="A30" s="21" t="s">
        <v>88</v>
      </c>
      <c r="B30" s="22">
        <v>117</v>
      </c>
      <c r="C30" s="23">
        <v>16902157</v>
      </c>
      <c r="D30" s="20"/>
      <c r="E30" s="18">
        <v>4</v>
      </c>
      <c r="F30" s="20"/>
      <c r="G30" s="18">
        <v>4</v>
      </c>
      <c r="H30" s="18"/>
      <c r="I30" s="18">
        <f t="shared" si="5"/>
        <v>0</v>
      </c>
      <c r="J30" s="19"/>
      <c r="K30" s="19">
        <f t="shared" si="4"/>
        <v>0</v>
      </c>
    </row>
    <row r="31" spans="1:11" s="5" customFormat="1" ht="18.75">
      <c r="A31" s="21" t="s">
        <v>89</v>
      </c>
      <c r="B31" s="22">
        <v>86</v>
      </c>
      <c r="C31" s="23">
        <v>35939953</v>
      </c>
      <c r="D31" s="20"/>
      <c r="E31" s="18">
        <v>2352</v>
      </c>
      <c r="F31" s="20"/>
      <c r="G31" s="18">
        <v>2611</v>
      </c>
      <c r="H31" s="18"/>
      <c r="I31" s="18">
        <f t="shared" si="5"/>
        <v>259</v>
      </c>
      <c r="J31" s="19"/>
      <c r="K31" s="19">
        <f t="shared" si="4"/>
        <v>1535.87</v>
      </c>
    </row>
    <row r="32" spans="1:11" s="5" customFormat="1" ht="18.75">
      <c r="A32" s="21" t="s">
        <v>90</v>
      </c>
      <c r="B32" s="22">
        <v>216</v>
      </c>
      <c r="C32" s="23">
        <v>12800150</v>
      </c>
      <c r="D32" s="20"/>
      <c r="E32" s="18">
        <v>27105</v>
      </c>
      <c r="F32" s="20"/>
      <c r="G32" s="18">
        <v>27261</v>
      </c>
      <c r="H32" s="18"/>
      <c r="I32" s="18">
        <f t="shared" si="5"/>
        <v>156</v>
      </c>
      <c r="J32" s="19"/>
      <c r="K32" s="19">
        <f t="shared" si="4"/>
        <v>925.0799999999999</v>
      </c>
    </row>
    <row r="33" spans="1:11" s="5" customFormat="1" ht="18.75">
      <c r="A33" s="21" t="s">
        <v>91</v>
      </c>
      <c r="B33" s="22">
        <v>248</v>
      </c>
      <c r="C33" s="23">
        <v>43976904</v>
      </c>
      <c r="D33" s="20"/>
      <c r="E33" s="18">
        <v>2229</v>
      </c>
      <c r="F33" s="20"/>
      <c r="G33" s="18">
        <v>2379</v>
      </c>
      <c r="H33" s="18"/>
      <c r="I33" s="18">
        <f>G33-E33</f>
        <v>150</v>
      </c>
      <c r="J33" s="19"/>
      <c r="K33" s="19">
        <f t="shared" si="4"/>
        <v>889.5</v>
      </c>
    </row>
    <row r="34" spans="1:11" s="5" customFormat="1" ht="18.75">
      <c r="A34" s="21"/>
      <c r="B34" s="22"/>
      <c r="D34" s="20"/>
      <c r="E34" s="18">
        <v>1039</v>
      </c>
      <c r="F34" s="20"/>
      <c r="G34" s="18">
        <v>1112</v>
      </c>
      <c r="H34" s="18"/>
      <c r="I34" s="18">
        <f>G34-E34</f>
        <v>73</v>
      </c>
      <c r="J34" s="19"/>
      <c r="K34" s="19">
        <f t="shared" si="4"/>
        <v>432.89</v>
      </c>
    </row>
    <row r="35" spans="1:11" s="5" customFormat="1" ht="18.75">
      <c r="A35" s="21" t="s">
        <v>92</v>
      </c>
      <c r="B35" s="22">
        <v>85</v>
      </c>
      <c r="C35" s="23">
        <v>12799060</v>
      </c>
      <c r="D35" s="20"/>
      <c r="E35" s="18">
        <v>11431</v>
      </c>
      <c r="F35" s="20"/>
      <c r="G35" s="18">
        <v>12710</v>
      </c>
      <c r="H35" s="18"/>
      <c r="I35" s="18">
        <f t="shared" si="5"/>
        <v>1279</v>
      </c>
      <c r="J35" s="19"/>
      <c r="K35" s="19">
        <f t="shared" si="4"/>
        <v>7584.469999999999</v>
      </c>
    </row>
    <row r="36" spans="1:11" s="5" customFormat="1" ht="18.75">
      <c r="A36" s="21" t="s">
        <v>93</v>
      </c>
      <c r="B36" s="22">
        <v>84</v>
      </c>
      <c r="C36" s="23">
        <v>12799703</v>
      </c>
      <c r="D36" s="20"/>
      <c r="E36" s="18">
        <v>88</v>
      </c>
      <c r="F36" s="20"/>
      <c r="G36" s="18">
        <v>88</v>
      </c>
      <c r="H36" s="18"/>
      <c r="I36" s="18">
        <f t="shared" si="5"/>
        <v>0</v>
      </c>
      <c r="J36" s="19"/>
      <c r="K36" s="19">
        <f t="shared" si="4"/>
        <v>0</v>
      </c>
    </row>
    <row r="37" spans="1:11" s="5" customFormat="1" ht="18.75">
      <c r="A37" s="21" t="s">
        <v>94</v>
      </c>
      <c r="B37" s="22">
        <v>116</v>
      </c>
      <c r="C37" s="23">
        <v>12797028</v>
      </c>
      <c r="D37" s="20"/>
      <c r="E37" s="18">
        <v>4</v>
      </c>
      <c r="F37" s="20"/>
      <c r="G37" s="18">
        <v>4</v>
      </c>
      <c r="H37" s="18"/>
      <c r="I37" s="18">
        <f t="shared" si="5"/>
        <v>0</v>
      </c>
      <c r="J37" s="19"/>
      <c r="K37" s="19">
        <f t="shared" si="4"/>
        <v>0</v>
      </c>
    </row>
    <row r="38" spans="1:11" s="5" customFormat="1" ht="18.75">
      <c r="A38" s="21" t="s">
        <v>95</v>
      </c>
      <c r="B38" s="22">
        <v>115</v>
      </c>
      <c r="C38" s="23">
        <v>12797013</v>
      </c>
      <c r="D38" s="18"/>
      <c r="E38" s="18">
        <v>4</v>
      </c>
      <c r="F38" s="18"/>
      <c r="G38" s="18">
        <v>4</v>
      </c>
      <c r="H38" s="18"/>
      <c r="I38" s="18">
        <f>G38-E38</f>
        <v>0</v>
      </c>
      <c r="J38" s="19"/>
      <c r="K38" s="19">
        <f t="shared" si="4"/>
        <v>0</v>
      </c>
    </row>
    <row r="39" spans="1:11" s="5" customFormat="1" ht="18.75">
      <c r="A39" s="21" t="s">
        <v>96</v>
      </c>
      <c r="B39" s="22">
        <v>176</v>
      </c>
      <c r="C39" s="23">
        <v>35630366</v>
      </c>
      <c r="D39" s="20"/>
      <c r="E39" s="18">
        <v>374</v>
      </c>
      <c r="F39" s="20"/>
      <c r="G39" s="18">
        <v>374</v>
      </c>
      <c r="H39" s="18"/>
      <c r="I39" s="18">
        <f t="shared" si="5"/>
        <v>0</v>
      </c>
      <c r="J39" s="19"/>
      <c r="K39" s="19">
        <f t="shared" si="4"/>
        <v>0</v>
      </c>
    </row>
    <row r="40" spans="1:11" s="5" customFormat="1" ht="18.75">
      <c r="A40" s="21" t="s">
        <v>97</v>
      </c>
      <c r="B40" s="22">
        <v>190</v>
      </c>
      <c r="C40" s="23">
        <v>12800114</v>
      </c>
      <c r="D40" s="20"/>
      <c r="E40" s="18">
        <v>18280</v>
      </c>
      <c r="F40" s="20"/>
      <c r="G40" s="18">
        <v>21091</v>
      </c>
      <c r="H40" s="18"/>
      <c r="I40" s="18">
        <f t="shared" si="5"/>
        <v>2811</v>
      </c>
      <c r="J40" s="19"/>
      <c r="K40" s="19">
        <f t="shared" si="4"/>
        <v>16669.23</v>
      </c>
    </row>
    <row r="41" spans="1:11" s="5" customFormat="1" ht="18.75">
      <c r="A41" s="21" t="s">
        <v>98</v>
      </c>
      <c r="B41" s="22">
        <v>201</v>
      </c>
      <c r="C41" s="23">
        <v>7338158</v>
      </c>
      <c r="D41" s="18">
        <v>47675</v>
      </c>
      <c r="E41" s="20"/>
      <c r="F41" s="18">
        <v>49060</v>
      </c>
      <c r="G41" s="20"/>
      <c r="H41" s="18">
        <f>F41-D41</f>
        <v>1385</v>
      </c>
      <c r="I41" s="18"/>
      <c r="J41" s="19">
        <f>H41*4.15</f>
        <v>5747.750000000001</v>
      </c>
      <c r="K41" s="19"/>
    </row>
    <row r="42" spans="1:12" s="5" customFormat="1" ht="18.75">
      <c r="A42" s="21" t="s">
        <v>99</v>
      </c>
      <c r="B42" s="22">
        <v>233</v>
      </c>
      <c r="C42" s="23">
        <v>12799023</v>
      </c>
      <c r="D42" s="20"/>
      <c r="E42" s="18">
        <v>568</v>
      </c>
      <c r="F42" s="20"/>
      <c r="G42" s="18">
        <v>568</v>
      </c>
      <c r="H42" s="18"/>
      <c r="I42" s="18">
        <f>G42-E42</f>
        <v>0</v>
      </c>
      <c r="J42" s="19"/>
      <c r="K42" s="19">
        <f>I42*5.93</f>
        <v>0</v>
      </c>
      <c r="L42" s="5" t="s">
        <v>100</v>
      </c>
    </row>
    <row r="43" spans="1:11" s="5" customFormat="1" ht="18.75">
      <c r="A43" s="21" t="s">
        <v>101</v>
      </c>
      <c r="B43" s="22">
        <v>94</v>
      </c>
      <c r="C43" s="23">
        <v>7338160</v>
      </c>
      <c r="D43" s="18">
        <v>16718</v>
      </c>
      <c r="E43" s="18"/>
      <c r="F43" s="18">
        <v>16718</v>
      </c>
      <c r="G43" s="18"/>
      <c r="H43" s="18">
        <f>F43-D43</f>
        <v>0</v>
      </c>
      <c r="I43" s="18"/>
      <c r="J43" s="19">
        <f>H43*4.15</f>
        <v>0</v>
      </c>
      <c r="K43" s="19"/>
    </row>
    <row r="44" spans="1:11" s="5" customFormat="1" ht="18.75">
      <c r="A44" s="21" t="s">
        <v>102</v>
      </c>
      <c r="B44" s="22"/>
      <c r="C44" s="23"/>
      <c r="D44" s="18"/>
      <c r="E44" s="18">
        <v>4</v>
      </c>
      <c r="F44" s="18"/>
      <c r="G44" s="18">
        <v>4</v>
      </c>
      <c r="H44" s="18"/>
      <c r="I44" s="18">
        <f>G44-E44</f>
        <v>0</v>
      </c>
      <c r="J44" s="19"/>
      <c r="K44" s="19">
        <f>I44*5.93</f>
        <v>0</v>
      </c>
    </row>
    <row r="45" spans="1:11" s="5" customFormat="1" ht="18.75">
      <c r="A45" s="21" t="s">
        <v>103</v>
      </c>
      <c r="B45" s="22">
        <v>114</v>
      </c>
      <c r="C45" s="23">
        <v>11888404</v>
      </c>
      <c r="D45" s="18"/>
      <c r="E45" s="18">
        <v>18137</v>
      </c>
      <c r="F45" s="18"/>
      <c r="G45" s="18">
        <v>19745</v>
      </c>
      <c r="H45" s="18"/>
      <c r="I45" s="18">
        <f>G45-E45</f>
        <v>1608</v>
      </c>
      <c r="J45" s="19"/>
      <c r="K45" s="19">
        <f>I45*5.93</f>
        <v>9535.439999999999</v>
      </c>
    </row>
    <row r="46" spans="1:11" s="5" customFormat="1" ht="18.75">
      <c r="A46" s="21" t="s">
        <v>104</v>
      </c>
      <c r="B46" s="25" t="s">
        <v>105</v>
      </c>
      <c r="C46" s="23">
        <v>43987442</v>
      </c>
      <c r="D46" s="18"/>
      <c r="E46" s="18">
        <v>4507</v>
      </c>
      <c r="F46" s="18"/>
      <c r="G46" s="18">
        <v>4724</v>
      </c>
      <c r="H46" s="18"/>
      <c r="I46" s="18">
        <f>G46-E46</f>
        <v>217</v>
      </c>
      <c r="J46" s="19"/>
      <c r="K46" s="19">
        <f>I46*5.93</f>
        <v>1286.81</v>
      </c>
    </row>
    <row r="47" spans="1:11" s="5" customFormat="1" ht="18.75">
      <c r="A47" s="21" t="s">
        <v>106</v>
      </c>
      <c r="B47" s="22">
        <v>227</v>
      </c>
      <c r="C47" s="23">
        <v>16902152</v>
      </c>
      <c r="D47" s="18">
        <v>70467</v>
      </c>
      <c r="E47" s="10"/>
      <c r="F47" s="18">
        <v>71128</v>
      </c>
      <c r="G47" s="10"/>
      <c r="H47" s="18">
        <f>F47-D47</f>
        <v>661</v>
      </c>
      <c r="I47" s="19"/>
      <c r="J47" s="19">
        <f>H47*4.15</f>
        <v>2743.15</v>
      </c>
      <c r="K47" s="19"/>
    </row>
    <row r="48" spans="1:11" s="5" customFormat="1" ht="18.75">
      <c r="A48" s="21" t="s">
        <v>107</v>
      </c>
      <c r="B48" s="22">
        <v>226</v>
      </c>
      <c r="C48" s="23">
        <v>12797625</v>
      </c>
      <c r="D48" s="26"/>
      <c r="E48" s="18">
        <v>6324</v>
      </c>
      <c r="F48" s="26"/>
      <c r="G48" s="18">
        <v>6591</v>
      </c>
      <c r="H48" s="18"/>
      <c r="I48" s="18">
        <f>G48-E48</f>
        <v>267</v>
      </c>
      <c r="J48" s="19"/>
      <c r="K48" s="19">
        <f>I48*5.93</f>
        <v>1583.31</v>
      </c>
    </row>
    <row r="49" spans="1:11" s="5" customFormat="1" ht="18.75">
      <c r="A49" s="21" t="s">
        <v>108</v>
      </c>
      <c r="B49" s="22">
        <v>212</v>
      </c>
      <c r="C49" s="23">
        <v>12793661</v>
      </c>
      <c r="D49" s="26"/>
      <c r="E49" s="18">
        <v>14354</v>
      </c>
      <c r="F49" s="26"/>
      <c r="G49" s="18">
        <v>14836</v>
      </c>
      <c r="H49" s="18"/>
      <c r="I49" s="18">
        <f>G49-E49</f>
        <v>482</v>
      </c>
      <c r="J49" s="19"/>
      <c r="K49" s="19">
        <f>I49*5.93</f>
        <v>2858.2599999999998</v>
      </c>
    </row>
    <row r="50" spans="1:11" s="5" customFormat="1" ht="18.75">
      <c r="A50" s="21" t="s">
        <v>109</v>
      </c>
      <c r="B50" s="22">
        <v>194</v>
      </c>
      <c r="C50" s="23">
        <v>12793633</v>
      </c>
      <c r="D50" s="18">
        <v>45320</v>
      </c>
      <c r="E50" s="18"/>
      <c r="F50" s="18">
        <v>45581</v>
      </c>
      <c r="G50" s="18"/>
      <c r="H50" s="18">
        <f>F50-D50</f>
        <v>261</v>
      </c>
      <c r="I50" s="18"/>
      <c r="J50" s="19">
        <f>H50*4.15</f>
        <v>1083.15</v>
      </c>
      <c r="K50" s="19"/>
    </row>
    <row r="51" spans="1:11" s="5" customFormat="1" ht="18.75">
      <c r="A51" s="21" t="s">
        <v>110</v>
      </c>
      <c r="B51" s="22">
        <v>235</v>
      </c>
      <c r="C51" s="23">
        <v>16541564</v>
      </c>
      <c r="D51" s="27"/>
      <c r="E51" s="18">
        <v>3619</v>
      </c>
      <c r="F51" s="27"/>
      <c r="G51" s="18">
        <v>3619</v>
      </c>
      <c r="H51" s="18"/>
      <c r="I51" s="18">
        <f>G51-E51</f>
        <v>0</v>
      </c>
      <c r="J51" s="19"/>
      <c r="K51" s="19">
        <f>I51*5.93</f>
        <v>0</v>
      </c>
    </row>
    <row r="52" spans="1:11" s="5" customFormat="1" ht="18.75">
      <c r="A52" s="21" t="s">
        <v>110</v>
      </c>
      <c r="B52" s="22">
        <v>203</v>
      </c>
      <c r="C52" s="23">
        <v>12797635</v>
      </c>
      <c r="D52" s="27"/>
      <c r="E52" s="18">
        <v>9216</v>
      </c>
      <c r="F52" s="27"/>
      <c r="G52" s="18">
        <v>9499</v>
      </c>
      <c r="H52" s="18"/>
      <c r="I52" s="18">
        <f>G52-E52</f>
        <v>283</v>
      </c>
      <c r="J52" s="19"/>
      <c r="K52" s="19">
        <f>I52*5.93</f>
        <v>1678.1899999999998</v>
      </c>
    </row>
    <row r="53" spans="1:11" s="5" customFormat="1" ht="18.75">
      <c r="A53" s="21" t="s">
        <v>111</v>
      </c>
      <c r="B53" s="22">
        <v>210</v>
      </c>
      <c r="C53" s="23">
        <v>12795898</v>
      </c>
      <c r="D53" s="27"/>
      <c r="E53" s="18">
        <v>6121</v>
      </c>
      <c r="F53" s="27"/>
      <c r="G53" s="18">
        <v>6123</v>
      </c>
      <c r="H53" s="18"/>
      <c r="I53" s="18">
        <f>G53-E53</f>
        <v>2</v>
      </c>
      <c r="J53" s="19"/>
      <c r="K53" s="19">
        <f>I53*5.93</f>
        <v>11.86</v>
      </c>
    </row>
    <row r="54" spans="1:11" s="5" customFormat="1" ht="18.75">
      <c r="A54" s="21" t="s">
        <v>112</v>
      </c>
      <c r="B54" s="22">
        <v>230</v>
      </c>
      <c r="C54" s="23">
        <v>11881962</v>
      </c>
      <c r="D54" s="18">
        <v>11515</v>
      </c>
      <c r="E54" s="18"/>
      <c r="F54" s="18">
        <v>15731</v>
      </c>
      <c r="G54" s="18"/>
      <c r="H54" s="18">
        <f>F54-D54</f>
        <v>4216</v>
      </c>
      <c r="I54" s="28"/>
      <c r="J54" s="19">
        <f>H54*4.15</f>
        <v>17496.4</v>
      </c>
      <c r="K54" s="19"/>
    </row>
    <row r="55" spans="1:11" s="5" customFormat="1" ht="18.75">
      <c r="A55" s="21" t="s">
        <v>113</v>
      </c>
      <c r="B55" s="22">
        <v>231</v>
      </c>
      <c r="C55" s="23">
        <v>11881670</v>
      </c>
      <c r="D55" s="18">
        <v>23067</v>
      </c>
      <c r="E55" s="20"/>
      <c r="F55" s="18">
        <v>23379</v>
      </c>
      <c r="G55" s="20"/>
      <c r="H55" s="18">
        <f>F55-D55</f>
        <v>312</v>
      </c>
      <c r="I55" s="18"/>
      <c r="J55" s="19">
        <f>H55*4.15</f>
        <v>1294.8000000000002</v>
      </c>
      <c r="K55" s="19"/>
    </row>
    <row r="56" spans="1:12" s="5" customFormat="1" ht="18.75">
      <c r="A56" s="21" t="s">
        <v>114</v>
      </c>
      <c r="B56" s="22">
        <v>83</v>
      </c>
      <c r="C56" s="23">
        <v>43236647</v>
      </c>
      <c r="D56" s="18"/>
      <c r="E56" s="18">
        <v>6298</v>
      </c>
      <c r="F56" s="18"/>
      <c r="G56" s="18">
        <v>6908</v>
      </c>
      <c r="H56" s="18"/>
      <c r="I56" s="18">
        <f aca="true" t="shared" si="6" ref="I56:I61">G56-E56</f>
        <v>610</v>
      </c>
      <c r="J56" s="19"/>
      <c r="K56" s="19">
        <f aca="true" t="shared" si="7" ref="K56:K61">I56*5.93</f>
        <v>3617.2999999999997</v>
      </c>
      <c r="L56" s="27"/>
    </row>
    <row r="57" spans="1:12" s="5" customFormat="1" ht="18.75">
      <c r="A57" s="21"/>
      <c r="B57" s="22"/>
      <c r="C57" s="23"/>
      <c r="D57" s="18"/>
      <c r="E57" s="18">
        <v>8992</v>
      </c>
      <c r="F57" s="18"/>
      <c r="G57" s="18">
        <v>11116</v>
      </c>
      <c r="H57" s="18"/>
      <c r="I57" s="18">
        <f t="shared" si="6"/>
        <v>2124</v>
      </c>
      <c r="J57" s="19"/>
      <c r="K57" s="19">
        <f t="shared" si="7"/>
        <v>12595.32</v>
      </c>
      <c r="L57" s="29"/>
    </row>
    <row r="58" spans="1:11" s="5" customFormat="1" ht="18.75">
      <c r="A58" s="21" t="s">
        <v>115</v>
      </c>
      <c r="B58" s="22">
        <v>82</v>
      </c>
      <c r="C58" s="23">
        <v>12799749</v>
      </c>
      <c r="D58" s="18"/>
      <c r="E58" s="18">
        <v>3421</v>
      </c>
      <c r="F58" s="18"/>
      <c r="G58" s="18">
        <v>4481</v>
      </c>
      <c r="H58" s="18"/>
      <c r="I58" s="18">
        <f t="shared" si="6"/>
        <v>1060</v>
      </c>
      <c r="J58" s="19"/>
      <c r="K58" s="19">
        <f t="shared" si="7"/>
        <v>6285.799999999999</v>
      </c>
    </row>
    <row r="59" spans="1:11" s="5" customFormat="1" ht="18.75">
      <c r="A59" s="21" t="s">
        <v>116</v>
      </c>
      <c r="B59" s="22">
        <v>113</v>
      </c>
      <c r="C59" s="23">
        <v>12800105</v>
      </c>
      <c r="D59" s="18"/>
      <c r="E59" s="18">
        <v>270</v>
      </c>
      <c r="F59" s="18"/>
      <c r="G59" s="18">
        <v>270</v>
      </c>
      <c r="H59" s="18"/>
      <c r="I59" s="18">
        <f>G59-E59</f>
        <v>0</v>
      </c>
      <c r="J59" s="19"/>
      <c r="K59" s="19">
        <f>I59*5.93</f>
        <v>0</v>
      </c>
    </row>
    <row r="60" spans="1:11" s="5" customFormat="1" ht="18.75">
      <c r="A60" s="21" t="s">
        <v>116</v>
      </c>
      <c r="B60" s="22">
        <v>128</v>
      </c>
      <c r="C60" s="23">
        <v>35275958</v>
      </c>
      <c r="D60" s="18"/>
      <c r="E60" s="18">
        <v>12586</v>
      </c>
      <c r="F60" s="18"/>
      <c r="G60" s="18">
        <v>13730</v>
      </c>
      <c r="H60" s="18"/>
      <c r="I60" s="18">
        <f t="shared" si="6"/>
        <v>1144</v>
      </c>
      <c r="J60" s="19"/>
      <c r="K60" s="19">
        <f t="shared" si="7"/>
        <v>6783.92</v>
      </c>
    </row>
    <row r="61" spans="1:11" s="5" customFormat="1" ht="18.75">
      <c r="A61" s="21" t="s">
        <v>117</v>
      </c>
      <c r="B61" s="22">
        <v>214</v>
      </c>
      <c r="C61" s="23">
        <v>7338183</v>
      </c>
      <c r="D61" s="20"/>
      <c r="E61" s="18">
        <v>95715</v>
      </c>
      <c r="F61" s="20"/>
      <c r="G61" s="18">
        <v>97850</v>
      </c>
      <c r="H61" s="18"/>
      <c r="I61" s="18">
        <f t="shared" si="6"/>
        <v>2135</v>
      </c>
      <c r="J61" s="19"/>
      <c r="K61" s="19">
        <f t="shared" si="7"/>
        <v>12660.55</v>
      </c>
    </row>
    <row r="62" spans="1:11" s="5" customFormat="1" ht="18.75">
      <c r="A62" s="21" t="s">
        <v>118</v>
      </c>
      <c r="B62" s="22">
        <v>224</v>
      </c>
      <c r="C62" s="23">
        <v>12797010</v>
      </c>
      <c r="D62" s="18">
        <v>22180</v>
      </c>
      <c r="E62" s="18"/>
      <c r="F62" s="18">
        <v>22360</v>
      </c>
      <c r="G62" s="18"/>
      <c r="H62" s="18">
        <f>F62-D62</f>
        <v>180</v>
      </c>
      <c r="I62" s="18"/>
      <c r="J62" s="19">
        <f>H62*4.15</f>
        <v>747.0000000000001</v>
      </c>
      <c r="K62" s="19"/>
    </row>
    <row r="63" spans="1:11" s="5" customFormat="1" ht="18.75">
      <c r="A63" s="21" t="s">
        <v>119</v>
      </c>
      <c r="B63" s="22">
        <v>187</v>
      </c>
      <c r="C63" s="23">
        <v>12797662</v>
      </c>
      <c r="D63" s="18"/>
      <c r="E63" s="18">
        <v>5</v>
      </c>
      <c r="F63" s="18"/>
      <c r="G63" s="18">
        <v>290</v>
      </c>
      <c r="H63" s="18"/>
      <c r="I63" s="18">
        <f>G63-E63</f>
        <v>285</v>
      </c>
      <c r="J63" s="19"/>
      <c r="K63" s="19">
        <f>I63*5.93</f>
        <v>1690.05</v>
      </c>
    </row>
    <row r="64" spans="1:11" s="5" customFormat="1" ht="18.75">
      <c r="A64" s="21" t="s">
        <v>120</v>
      </c>
      <c r="B64" s="22">
        <v>185</v>
      </c>
      <c r="C64" s="23">
        <v>12800812</v>
      </c>
      <c r="D64" s="18"/>
      <c r="E64" s="18">
        <v>4</v>
      </c>
      <c r="F64" s="18"/>
      <c r="G64" s="18">
        <v>4</v>
      </c>
      <c r="H64" s="18"/>
      <c r="I64" s="18">
        <f>G64-E64</f>
        <v>0</v>
      </c>
      <c r="J64" s="19"/>
      <c r="K64" s="19">
        <f>I64*5.93</f>
        <v>0</v>
      </c>
    </row>
    <row r="65" spans="1:11" s="5" customFormat="1" ht="18.75">
      <c r="A65" s="21" t="s">
        <v>121</v>
      </c>
      <c r="B65" s="22">
        <v>179</v>
      </c>
      <c r="C65" s="23">
        <v>12793659</v>
      </c>
      <c r="D65" s="18"/>
      <c r="E65" s="18">
        <v>4753</v>
      </c>
      <c r="F65" s="18"/>
      <c r="G65" s="18">
        <v>7296</v>
      </c>
      <c r="H65" s="18"/>
      <c r="I65" s="18">
        <f>G65-E65</f>
        <v>2543</v>
      </c>
      <c r="J65" s="19"/>
      <c r="K65" s="19">
        <f>I65*5.93</f>
        <v>15079.99</v>
      </c>
    </row>
    <row r="66" spans="1:11" s="5" customFormat="1" ht="18.75">
      <c r="A66" s="21" t="s">
        <v>122</v>
      </c>
      <c r="B66" s="22">
        <v>180</v>
      </c>
      <c r="C66" s="23">
        <v>12799721</v>
      </c>
      <c r="D66" s="18"/>
      <c r="E66" s="18">
        <v>2314</v>
      </c>
      <c r="F66" s="18"/>
      <c r="G66" s="18">
        <v>2721</v>
      </c>
      <c r="H66" s="18"/>
      <c r="I66" s="18">
        <f>G66-E66</f>
        <v>407</v>
      </c>
      <c r="J66" s="19"/>
      <c r="K66" s="19">
        <f>I66*5.93</f>
        <v>2413.5099999999998</v>
      </c>
    </row>
    <row r="67" spans="1:11" s="5" customFormat="1" ht="18.75">
      <c r="A67" s="21" t="s">
        <v>123</v>
      </c>
      <c r="B67" s="22"/>
      <c r="C67" s="23"/>
      <c r="D67" s="18"/>
      <c r="E67" s="18"/>
      <c r="F67" s="18"/>
      <c r="G67" s="18"/>
      <c r="H67" s="18"/>
      <c r="I67" s="18"/>
      <c r="J67" s="19"/>
      <c r="K67" s="19"/>
    </row>
    <row r="68" spans="1:11" s="5" customFormat="1" ht="18.75">
      <c r="A68" s="21" t="s">
        <v>124</v>
      </c>
      <c r="B68" s="22">
        <v>221</v>
      </c>
      <c r="C68" s="23">
        <v>12797675</v>
      </c>
      <c r="D68" s="20"/>
      <c r="E68" s="18">
        <v>30041</v>
      </c>
      <c r="F68" s="20"/>
      <c r="G68" s="18">
        <v>30516</v>
      </c>
      <c r="H68" s="18"/>
      <c r="I68" s="18">
        <f>G68-E68</f>
        <v>475</v>
      </c>
      <c r="J68" s="19"/>
      <c r="K68" s="19">
        <f>I68*5.93</f>
        <v>2816.75</v>
      </c>
    </row>
    <row r="69" spans="1:11" s="5" customFormat="1" ht="18.75">
      <c r="A69" s="21" t="s">
        <v>125</v>
      </c>
      <c r="B69" s="22">
        <v>219</v>
      </c>
      <c r="C69" s="23">
        <v>12797667</v>
      </c>
      <c r="D69" s="18">
        <v>7179</v>
      </c>
      <c r="E69" s="18"/>
      <c r="F69" s="18">
        <v>7255</v>
      </c>
      <c r="G69" s="18"/>
      <c r="H69" s="18">
        <f>F69-D69</f>
        <v>76</v>
      </c>
      <c r="I69" s="28"/>
      <c r="J69" s="19">
        <f>H69*4.15</f>
        <v>315.40000000000003</v>
      </c>
      <c r="K69" s="19"/>
    </row>
    <row r="70" spans="1:11" s="5" customFormat="1" ht="18.75">
      <c r="A70" s="21" t="s">
        <v>126</v>
      </c>
      <c r="B70" s="22">
        <v>186</v>
      </c>
      <c r="C70" s="23">
        <v>12797011</v>
      </c>
      <c r="D70" s="18"/>
      <c r="E70" s="18">
        <v>4</v>
      </c>
      <c r="F70" s="18"/>
      <c r="G70" s="18">
        <v>4</v>
      </c>
      <c r="H70" s="18"/>
      <c r="I70" s="28">
        <f aca="true" t="shared" si="8" ref="I70:I75">G70-E70</f>
        <v>0</v>
      </c>
      <c r="J70" s="19"/>
      <c r="K70" s="19">
        <f aca="true" t="shared" si="9" ref="K70:K75">I70*5.93</f>
        <v>0</v>
      </c>
    </row>
    <row r="71" spans="1:11" s="5" customFormat="1" ht="18.75">
      <c r="A71" s="21" t="s">
        <v>127</v>
      </c>
      <c r="B71" s="22">
        <v>208</v>
      </c>
      <c r="C71" s="23">
        <v>12800667</v>
      </c>
      <c r="D71" s="18"/>
      <c r="E71" s="18">
        <v>204</v>
      </c>
      <c r="F71" s="18"/>
      <c r="G71" s="18">
        <v>204</v>
      </c>
      <c r="H71" s="18"/>
      <c r="I71" s="18">
        <f t="shared" si="8"/>
        <v>0</v>
      </c>
      <c r="J71" s="19"/>
      <c r="K71" s="19">
        <f t="shared" si="9"/>
        <v>0</v>
      </c>
    </row>
    <row r="72" spans="1:11" s="5" customFormat="1" ht="18.75">
      <c r="A72" s="21" t="s">
        <v>128</v>
      </c>
      <c r="B72" s="22">
        <v>204</v>
      </c>
      <c r="C72" s="23">
        <v>16541585</v>
      </c>
      <c r="D72" s="18"/>
      <c r="E72" s="18">
        <v>10146</v>
      </c>
      <c r="F72" s="18"/>
      <c r="G72" s="18">
        <v>10504</v>
      </c>
      <c r="H72" s="18"/>
      <c r="I72" s="18">
        <f t="shared" si="8"/>
        <v>358</v>
      </c>
      <c r="J72" s="19"/>
      <c r="K72" s="19">
        <f t="shared" si="9"/>
        <v>2122.94</v>
      </c>
    </row>
    <row r="73" spans="1:11" ht="18.75">
      <c r="A73" s="21" t="s">
        <v>129</v>
      </c>
      <c r="B73" s="22">
        <v>205</v>
      </c>
      <c r="C73" s="23">
        <v>12794611</v>
      </c>
      <c r="D73" s="20"/>
      <c r="E73" s="18">
        <v>12660</v>
      </c>
      <c r="F73" s="20"/>
      <c r="G73" s="18">
        <v>12698</v>
      </c>
      <c r="H73" s="18"/>
      <c r="I73" s="18">
        <f t="shared" si="8"/>
        <v>38</v>
      </c>
      <c r="J73" s="19"/>
      <c r="K73" s="19">
        <f t="shared" si="9"/>
        <v>225.33999999999997</v>
      </c>
    </row>
    <row r="74" spans="1:11" ht="18.75">
      <c r="A74" s="21" t="s">
        <v>130</v>
      </c>
      <c r="B74" s="22">
        <v>196</v>
      </c>
      <c r="C74" s="23">
        <v>12796139</v>
      </c>
      <c r="D74" s="20"/>
      <c r="E74" s="18">
        <v>11312</v>
      </c>
      <c r="F74" s="20"/>
      <c r="G74" s="18">
        <v>11494</v>
      </c>
      <c r="H74" s="18"/>
      <c r="I74" s="18">
        <f t="shared" si="8"/>
        <v>182</v>
      </c>
      <c r="J74" s="19"/>
      <c r="K74" s="19">
        <f t="shared" si="9"/>
        <v>1079.26</v>
      </c>
    </row>
    <row r="75" spans="1:11" ht="18.75">
      <c r="A75" s="21" t="s">
        <v>131</v>
      </c>
      <c r="B75" s="22">
        <v>223</v>
      </c>
      <c r="C75" s="23">
        <v>12797012</v>
      </c>
      <c r="D75" s="20"/>
      <c r="E75" s="18">
        <v>53443</v>
      </c>
      <c r="F75" s="20"/>
      <c r="G75" s="18">
        <v>54023</v>
      </c>
      <c r="H75" s="18"/>
      <c r="I75" s="18">
        <f t="shared" si="8"/>
        <v>580</v>
      </c>
      <c r="J75" s="19"/>
      <c r="K75" s="19">
        <f t="shared" si="9"/>
        <v>3439.3999999999996</v>
      </c>
    </row>
    <row r="76" spans="1:11" ht="18.75">
      <c r="A76" s="21" t="s">
        <v>132</v>
      </c>
      <c r="B76" s="22">
        <v>192</v>
      </c>
      <c r="C76" s="23">
        <v>12797021</v>
      </c>
      <c r="D76" s="18">
        <v>58903</v>
      </c>
      <c r="E76" s="18"/>
      <c r="F76" s="18">
        <v>61055</v>
      </c>
      <c r="G76" s="18"/>
      <c r="H76" s="18">
        <f>F76-D76</f>
        <v>2152</v>
      </c>
      <c r="I76" s="28"/>
      <c r="J76" s="19">
        <f>H76*4.15</f>
        <v>8930.800000000001</v>
      </c>
      <c r="K76" s="19"/>
    </row>
    <row r="77" spans="1:11" ht="18.75">
      <c r="A77" s="21" t="s">
        <v>133</v>
      </c>
      <c r="B77" s="22">
        <v>112</v>
      </c>
      <c r="C77" s="23">
        <v>12793623</v>
      </c>
      <c r="D77" s="18"/>
      <c r="E77" s="18">
        <v>126</v>
      </c>
      <c r="F77" s="18"/>
      <c r="G77" s="18">
        <v>126</v>
      </c>
      <c r="H77" s="18"/>
      <c r="I77" s="28">
        <f>G77-E77</f>
        <v>0</v>
      </c>
      <c r="J77" s="19"/>
      <c r="K77" s="19">
        <f>I77*5.93</f>
        <v>0</v>
      </c>
    </row>
    <row r="78" spans="1:11" ht="18.75">
      <c r="A78" s="21" t="s">
        <v>134</v>
      </c>
      <c r="B78" s="22">
        <v>217</v>
      </c>
      <c r="C78" s="23">
        <v>12800587</v>
      </c>
      <c r="D78" s="18">
        <v>75266</v>
      </c>
      <c r="E78" s="18"/>
      <c r="F78" s="18">
        <v>77090</v>
      </c>
      <c r="G78" s="18"/>
      <c r="H78" s="18">
        <f>F78-D78</f>
        <v>1824</v>
      </c>
      <c r="I78" s="19"/>
      <c r="J78" s="19">
        <f>H78*4.15</f>
        <v>7569.6</v>
      </c>
      <c r="K78" s="28"/>
    </row>
    <row r="79" spans="1:11" ht="18.75">
      <c r="A79" s="21" t="s">
        <v>135</v>
      </c>
      <c r="B79" s="22">
        <v>111</v>
      </c>
      <c r="C79" s="23">
        <v>12794548</v>
      </c>
      <c r="D79" s="18"/>
      <c r="E79" s="18">
        <v>1809</v>
      </c>
      <c r="F79" s="18"/>
      <c r="G79" s="18">
        <v>1809</v>
      </c>
      <c r="H79" s="18"/>
      <c r="I79" s="18">
        <f aca="true" t="shared" si="10" ref="I79:I87">G79-E79</f>
        <v>0</v>
      </c>
      <c r="J79" s="19"/>
      <c r="K79" s="19">
        <f aca="true" t="shared" si="11" ref="K79:K87">I79*5.93</f>
        <v>0</v>
      </c>
    </row>
    <row r="80" spans="1:12" ht="18.75">
      <c r="A80" s="21" t="s">
        <v>136</v>
      </c>
      <c r="B80" s="22">
        <v>193</v>
      </c>
      <c r="C80" s="23">
        <v>12796588</v>
      </c>
      <c r="D80" s="20"/>
      <c r="E80" s="18">
        <v>33279</v>
      </c>
      <c r="F80" s="20"/>
      <c r="G80" s="18">
        <v>33280</v>
      </c>
      <c r="H80" s="18"/>
      <c r="I80" s="18">
        <f t="shared" si="10"/>
        <v>1</v>
      </c>
      <c r="J80" s="19"/>
      <c r="K80" s="19">
        <f t="shared" si="11"/>
        <v>5.93</v>
      </c>
      <c r="L80" s="30"/>
    </row>
    <row r="81" spans="1:12" ht="18.75">
      <c r="A81" s="21" t="s">
        <v>137</v>
      </c>
      <c r="B81" s="22"/>
      <c r="C81" s="23">
        <v>12797278</v>
      </c>
      <c r="D81" s="18"/>
      <c r="E81" s="18">
        <v>107</v>
      </c>
      <c r="F81" s="18"/>
      <c r="G81" s="18">
        <v>107</v>
      </c>
      <c r="H81" s="18"/>
      <c r="I81" s="18">
        <f t="shared" si="10"/>
        <v>0</v>
      </c>
      <c r="J81" s="19"/>
      <c r="K81" s="19">
        <f t="shared" si="11"/>
        <v>0</v>
      </c>
      <c r="L81" s="30"/>
    </row>
    <row r="82" spans="1:12" ht="18.75">
      <c r="A82" s="21" t="s">
        <v>138</v>
      </c>
      <c r="B82" s="22">
        <v>95</v>
      </c>
      <c r="C82" s="23">
        <v>16539715</v>
      </c>
      <c r="D82" s="18"/>
      <c r="E82" s="18">
        <v>4</v>
      </c>
      <c r="F82" s="18"/>
      <c r="G82" s="18">
        <v>4</v>
      </c>
      <c r="H82" s="18"/>
      <c r="I82" s="18">
        <f t="shared" si="10"/>
        <v>0</v>
      </c>
      <c r="J82" s="19"/>
      <c r="K82" s="19">
        <f t="shared" si="11"/>
        <v>0</v>
      </c>
      <c r="L82" s="30"/>
    </row>
    <row r="83" spans="1:12" ht="18.75">
      <c r="A83" s="21" t="s">
        <v>139</v>
      </c>
      <c r="B83" s="22">
        <v>96</v>
      </c>
      <c r="C83" s="23">
        <v>16905528</v>
      </c>
      <c r="D83" s="18"/>
      <c r="E83" s="18">
        <v>5257</v>
      </c>
      <c r="F83" s="18"/>
      <c r="G83" s="18">
        <v>6859</v>
      </c>
      <c r="H83" s="18"/>
      <c r="I83" s="18">
        <f t="shared" si="10"/>
        <v>1602</v>
      </c>
      <c r="J83" s="19"/>
      <c r="K83" s="19">
        <f t="shared" si="11"/>
        <v>9499.859999999999</v>
      </c>
      <c r="L83" s="30"/>
    </row>
    <row r="84" spans="1:12" ht="18.75">
      <c r="A84" s="21" t="s">
        <v>140</v>
      </c>
      <c r="B84" s="22">
        <v>97</v>
      </c>
      <c r="C84" s="23">
        <v>16539735</v>
      </c>
      <c r="D84" s="18"/>
      <c r="E84" s="18">
        <v>4</v>
      </c>
      <c r="F84" s="18"/>
      <c r="G84" s="18">
        <v>4</v>
      </c>
      <c r="H84" s="18"/>
      <c r="I84" s="18">
        <f t="shared" si="10"/>
        <v>0</v>
      </c>
      <c r="J84" s="19"/>
      <c r="K84" s="19">
        <f t="shared" si="11"/>
        <v>0</v>
      </c>
      <c r="L84" s="30"/>
    </row>
    <row r="85" spans="1:12" ht="18.75">
      <c r="A85" s="21" t="s">
        <v>141</v>
      </c>
      <c r="B85" s="22">
        <v>81</v>
      </c>
      <c r="C85" s="23">
        <v>16904934</v>
      </c>
      <c r="D85" s="18"/>
      <c r="E85" s="18">
        <v>4</v>
      </c>
      <c r="F85" s="18"/>
      <c r="G85" s="18">
        <v>4</v>
      </c>
      <c r="H85" s="18"/>
      <c r="I85" s="18">
        <f t="shared" si="10"/>
        <v>0</v>
      </c>
      <c r="J85" s="19"/>
      <c r="K85" s="19">
        <f t="shared" si="11"/>
        <v>0</v>
      </c>
      <c r="L85" s="30"/>
    </row>
    <row r="86" spans="1:12" ht="18.75">
      <c r="A86" s="21" t="s">
        <v>142</v>
      </c>
      <c r="B86" s="22">
        <v>92</v>
      </c>
      <c r="C86" s="23">
        <v>16539597</v>
      </c>
      <c r="D86" s="18"/>
      <c r="E86" s="18">
        <v>78</v>
      </c>
      <c r="F86" s="18"/>
      <c r="G86" s="18">
        <v>239</v>
      </c>
      <c r="H86" s="18"/>
      <c r="I86" s="18">
        <f t="shared" si="10"/>
        <v>161</v>
      </c>
      <c r="J86" s="19"/>
      <c r="K86" s="19">
        <f t="shared" si="11"/>
        <v>954.7299999999999</v>
      </c>
      <c r="L86" s="30"/>
    </row>
    <row r="87" spans="1:12" ht="18.75">
      <c r="A87" s="21" t="s">
        <v>143</v>
      </c>
      <c r="B87" s="22">
        <v>80</v>
      </c>
      <c r="C87" s="23">
        <v>12797102</v>
      </c>
      <c r="D87" s="18"/>
      <c r="E87" s="18">
        <v>30515</v>
      </c>
      <c r="F87" s="18"/>
      <c r="G87" s="18">
        <v>32548</v>
      </c>
      <c r="H87" s="18"/>
      <c r="I87" s="18">
        <f t="shared" si="10"/>
        <v>2033</v>
      </c>
      <c r="J87" s="19"/>
      <c r="K87" s="19">
        <f t="shared" si="11"/>
        <v>12055.689999999999</v>
      </c>
      <c r="L87" s="30"/>
    </row>
    <row r="88" spans="1:12" ht="18.75">
      <c r="A88" s="21" t="s">
        <v>144</v>
      </c>
      <c r="B88" s="22">
        <v>195</v>
      </c>
      <c r="C88" s="23">
        <v>16540082</v>
      </c>
      <c r="D88" s="18">
        <v>97858</v>
      </c>
      <c r="E88" s="18"/>
      <c r="F88" s="18">
        <v>99265</v>
      </c>
      <c r="G88" s="18"/>
      <c r="H88" s="18">
        <f>F88-D88</f>
        <v>1407</v>
      </c>
      <c r="I88" s="19"/>
      <c r="J88" s="19">
        <f>H88*4.15</f>
        <v>5839.05</v>
      </c>
      <c r="K88" s="19"/>
      <c r="L88" s="30"/>
    </row>
    <row r="89" spans="1:12" ht="18.75">
      <c r="A89" s="21" t="s">
        <v>270</v>
      </c>
      <c r="B89" s="22">
        <v>199</v>
      </c>
      <c r="C89" s="23">
        <v>12794609</v>
      </c>
      <c r="D89" s="18">
        <v>16503</v>
      </c>
      <c r="E89" s="20"/>
      <c r="F89" s="18">
        <v>16585</v>
      </c>
      <c r="G89" s="20"/>
      <c r="H89" s="18">
        <f>F89-D89</f>
        <v>82</v>
      </c>
      <c r="I89" s="18"/>
      <c r="J89" s="19">
        <f>H89*4.15</f>
        <v>340.3</v>
      </c>
      <c r="K89" s="19"/>
      <c r="L89" s="30"/>
    </row>
    <row r="90" spans="1:12" ht="18.75">
      <c r="A90" s="21" t="s">
        <v>145</v>
      </c>
      <c r="B90" s="22">
        <v>98</v>
      </c>
      <c r="C90" s="23">
        <v>12800120</v>
      </c>
      <c r="D90" s="18"/>
      <c r="E90" s="18">
        <v>2796</v>
      </c>
      <c r="F90" s="18"/>
      <c r="G90" s="18">
        <v>2801</v>
      </c>
      <c r="H90" s="18"/>
      <c r="I90" s="18">
        <f>G90-E90</f>
        <v>5</v>
      </c>
      <c r="J90" s="19"/>
      <c r="K90" s="19">
        <f aca="true" t="shared" si="12" ref="K90:K103">I90*5.93</f>
        <v>29.65</v>
      </c>
      <c r="L90" s="30"/>
    </row>
    <row r="91" spans="1:12" ht="18.75">
      <c r="A91" s="21" t="s">
        <v>145</v>
      </c>
      <c r="B91" s="22">
        <v>99</v>
      </c>
      <c r="C91" s="23">
        <v>12794729</v>
      </c>
      <c r="D91" s="18"/>
      <c r="E91" s="18">
        <v>5</v>
      </c>
      <c r="F91" s="18"/>
      <c r="G91" s="18">
        <v>5</v>
      </c>
      <c r="H91" s="18"/>
      <c r="I91" s="18">
        <f aca="true" t="shared" si="13" ref="I91:I103">G91-E91</f>
        <v>0</v>
      </c>
      <c r="J91" s="19"/>
      <c r="K91" s="19">
        <f t="shared" si="12"/>
        <v>0</v>
      </c>
      <c r="L91" s="30"/>
    </row>
    <row r="92" spans="1:12" ht="18.75">
      <c r="A92" s="21" t="s">
        <v>146</v>
      </c>
      <c r="B92" s="22">
        <v>100</v>
      </c>
      <c r="C92" s="23">
        <v>16904948</v>
      </c>
      <c r="D92" s="18"/>
      <c r="E92" s="18">
        <v>4</v>
      </c>
      <c r="F92" s="18"/>
      <c r="G92" s="18">
        <v>4</v>
      </c>
      <c r="H92" s="18"/>
      <c r="I92" s="18">
        <f t="shared" si="13"/>
        <v>0</v>
      </c>
      <c r="J92" s="19"/>
      <c r="K92" s="19">
        <f t="shared" si="12"/>
        <v>0</v>
      </c>
      <c r="L92" s="30"/>
    </row>
    <row r="93" spans="1:12" ht="18.75">
      <c r="A93" s="21" t="s">
        <v>147</v>
      </c>
      <c r="B93" s="22">
        <v>109</v>
      </c>
      <c r="C93" s="23">
        <v>16905526</v>
      </c>
      <c r="D93" s="18"/>
      <c r="E93" s="18">
        <v>4</v>
      </c>
      <c r="F93" s="18"/>
      <c r="G93" s="18">
        <v>4</v>
      </c>
      <c r="H93" s="18"/>
      <c r="I93" s="18">
        <f t="shared" si="13"/>
        <v>0</v>
      </c>
      <c r="J93" s="19"/>
      <c r="K93" s="19">
        <f t="shared" si="12"/>
        <v>0</v>
      </c>
      <c r="L93" s="30"/>
    </row>
    <row r="94" spans="1:12" ht="18.75">
      <c r="A94" s="21" t="s">
        <v>148</v>
      </c>
      <c r="B94" s="22">
        <v>175</v>
      </c>
      <c r="C94" s="23">
        <v>11554303</v>
      </c>
      <c r="D94" s="18"/>
      <c r="E94" s="18">
        <v>3</v>
      </c>
      <c r="F94" s="18"/>
      <c r="G94" s="18">
        <v>3</v>
      </c>
      <c r="H94" s="18"/>
      <c r="I94" s="18">
        <f t="shared" si="13"/>
        <v>0</v>
      </c>
      <c r="J94" s="19"/>
      <c r="K94" s="19">
        <f t="shared" si="12"/>
        <v>0</v>
      </c>
      <c r="L94" s="30"/>
    </row>
    <row r="95" spans="1:12" ht="18.75">
      <c r="A95" s="21" t="s">
        <v>149</v>
      </c>
      <c r="B95" s="22">
        <v>178</v>
      </c>
      <c r="C95" s="23">
        <v>11554376</v>
      </c>
      <c r="D95" s="18"/>
      <c r="E95" s="18">
        <v>4</v>
      </c>
      <c r="F95" s="18"/>
      <c r="G95" s="18">
        <v>4</v>
      </c>
      <c r="H95" s="18"/>
      <c r="I95" s="18">
        <f t="shared" si="13"/>
        <v>0</v>
      </c>
      <c r="J95" s="19"/>
      <c r="K95" s="19">
        <f t="shared" si="12"/>
        <v>0</v>
      </c>
      <c r="L95" s="30"/>
    </row>
    <row r="96" spans="1:12" ht="18.75">
      <c r="A96" s="21" t="s">
        <v>150</v>
      </c>
      <c r="B96" s="22">
        <v>181</v>
      </c>
      <c r="C96" s="23">
        <v>16902140</v>
      </c>
      <c r="D96" s="18"/>
      <c r="E96" s="18">
        <v>4</v>
      </c>
      <c r="F96" s="18"/>
      <c r="G96" s="18">
        <v>4</v>
      </c>
      <c r="H96" s="18"/>
      <c r="I96" s="18">
        <f t="shared" si="13"/>
        <v>0</v>
      </c>
      <c r="J96" s="19"/>
      <c r="K96" s="19">
        <f t="shared" si="12"/>
        <v>0</v>
      </c>
      <c r="L96" s="30"/>
    </row>
    <row r="97" spans="1:12" ht="18.75">
      <c r="A97" s="21" t="s">
        <v>151</v>
      </c>
      <c r="B97" s="22">
        <v>232</v>
      </c>
      <c r="C97" s="23">
        <v>16540058</v>
      </c>
      <c r="D97" s="18"/>
      <c r="E97" s="18">
        <v>4</v>
      </c>
      <c r="F97" s="18"/>
      <c r="G97" s="18">
        <v>4</v>
      </c>
      <c r="H97" s="18"/>
      <c r="I97" s="18">
        <f t="shared" si="13"/>
        <v>0</v>
      </c>
      <c r="J97" s="19"/>
      <c r="K97" s="19">
        <f t="shared" si="12"/>
        <v>0</v>
      </c>
      <c r="L97" s="30"/>
    </row>
    <row r="98" spans="1:12" ht="18.75">
      <c r="A98" s="21" t="s">
        <v>152</v>
      </c>
      <c r="B98" s="22">
        <v>209</v>
      </c>
      <c r="C98" s="23">
        <v>12797120</v>
      </c>
      <c r="D98" s="18"/>
      <c r="E98" s="18">
        <v>21211</v>
      </c>
      <c r="F98" s="18"/>
      <c r="G98" s="18">
        <v>21459</v>
      </c>
      <c r="H98" s="18"/>
      <c r="I98" s="18">
        <f t="shared" si="13"/>
        <v>248</v>
      </c>
      <c r="J98" s="19"/>
      <c r="K98" s="19">
        <f t="shared" si="12"/>
        <v>1470.6399999999999</v>
      </c>
      <c r="L98" s="30"/>
    </row>
    <row r="99" spans="1:12" ht="18.75">
      <c r="A99" s="21" t="s">
        <v>153</v>
      </c>
      <c r="B99" s="22">
        <v>101</v>
      </c>
      <c r="C99" s="23">
        <v>12795984</v>
      </c>
      <c r="D99" s="18"/>
      <c r="E99" s="18">
        <v>8</v>
      </c>
      <c r="F99" s="18"/>
      <c r="G99" s="18">
        <v>8</v>
      </c>
      <c r="H99" s="18"/>
      <c r="I99" s="18">
        <f t="shared" si="13"/>
        <v>0</v>
      </c>
      <c r="J99" s="19"/>
      <c r="K99" s="19">
        <f t="shared" si="12"/>
        <v>0</v>
      </c>
      <c r="L99" s="30"/>
    </row>
    <row r="100" spans="1:12" ht="18.75">
      <c r="A100" s="21" t="s">
        <v>154</v>
      </c>
      <c r="B100" s="22">
        <v>93</v>
      </c>
      <c r="C100" s="23">
        <v>16905530</v>
      </c>
      <c r="D100" s="18"/>
      <c r="E100" s="18">
        <v>4</v>
      </c>
      <c r="F100" s="18"/>
      <c r="G100" s="18">
        <v>4</v>
      </c>
      <c r="H100" s="18"/>
      <c r="I100" s="18">
        <f t="shared" si="13"/>
        <v>0</v>
      </c>
      <c r="J100" s="19"/>
      <c r="K100" s="19">
        <f t="shared" si="12"/>
        <v>0</v>
      </c>
      <c r="L100" s="30"/>
    </row>
    <row r="101" spans="1:12" ht="18.75">
      <c r="A101" s="21" t="s">
        <v>155</v>
      </c>
      <c r="B101" s="22">
        <v>102</v>
      </c>
      <c r="C101" s="23">
        <v>11882847</v>
      </c>
      <c r="D101" s="18"/>
      <c r="E101" s="18">
        <v>1790</v>
      </c>
      <c r="F101" s="18"/>
      <c r="G101" s="18">
        <v>2640</v>
      </c>
      <c r="H101" s="18"/>
      <c r="I101" s="18">
        <f t="shared" si="13"/>
        <v>850</v>
      </c>
      <c r="J101" s="19"/>
      <c r="K101" s="19">
        <f t="shared" si="12"/>
        <v>5040.5</v>
      </c>
      <c r="L101" s="30"/>
    </row>
    <row r="102" spans="1:12" ht="18.75">
      <c r="A102" s="21" t="s">
        <v>156</v>
      </c>
      <c r="B102" s="22">
        <v>184</v>
      </c>
      <c r="C102" s="23">
        <v>12797713</v>
      </c>
      <c r="D102" s="18"/>
      <c r="E102" s="18">
        <v>3869</v>
      </c>
      <c r="F102" s="18"/>
      <c r="G102" s="18">
        <v>3918</v>
      </c>
      <c r="H102" s="18"/>
      <c r="I102" s="18">
        <f t="shared" si="13"/>
        <v>49</v>
      </c>
      <c r="J102" s="19"/>
      <c r="K102" s="19">
        <f t="shared" si="12"/>
        <v>290.57</v>
      </c>
      <c r="L102" s="30"/>
    </row>
    <row r="103" spans="1:12" ht="18.75">
      <c r="A103" s="21" t="s">
        <v>157</v>
      </c>
      <c r="B103" s="22">
        <v>206</v>
      </c>
      <c r="C103" s="23">
        <v>12800642</v>
      </c>
      <c r="D103" s="18"/>
      <c r="E103" s="18">
        <v>1545</v>
      </c>
      <c r="F103" s="18"/>
      <c r="G103" s="18">
        <v>1545</v>
      </c>
      <c r="H103" s="18"/>
      <c r="I103" s="18">
        <f t="shared" si="13"/>
        <v>0</v>
      </c>
      <c r="J103" s="19"/>
      <c r="K103" s="19">
        <f t="shared" si="12"/>
        <v>0</v>
      </c>
      <c r="L103" s="30"/>
    </row>
    <row r="104" spans="1:12" ht="18.75">
      <c r="A104" s="21" t="s">
        <v>158</v>
      </c>
      <c r="B104" s="22">
        <v>200</v>
      </c>
      <c r="C104" s="23">
        <v>11890656</v>
      </c>
      <c r="D104" s="18">
        <v>37868</v>
      </c>
      <c r="E104" s="18"/>
      <c r="F104" s="18">
        <v>38194</v>
      </c>
      <c r="G104" s="18"/>
      <c r="H104" s="18">
        <f>F104-D104</f>
        <v>326</v>
      </c>
      <c r="I104" s="19"/>
      <c r="J104" s="19">
        <f>H104*4.15</f>
        <v>1352.9</v>
      </c>
      <c r="K104" s="19"/>
      <c r="L104" s="30"/>
    </row>
    <row r="105" spans="1:12" ht="18.75">
      <c r="A105" s="21" t="s">
        <v>159</v>
      </c>
      <c r="B105" s="22">
        <v>198</v>
      </c>
      <c r="C105" s="23">
        <v>16905546</v>
      </c>
      <c r="D105" s="18">
        <v>12683</v>
      </c>
      <c r="E105" s="18"/>
      <c r="F105" s="18">
        <v>12935</v>
      </c>
      <c r="G105" s="18"/>
      <c r="H105" s="18">
        <f>F105-D105</f>
        <v>252</v>
      </c>
      <c r="I105" s="19"/>
      <c r="J105" s="19">
        <f>H105*4.15</f>
        <v>1045.8000000000002</v>
      </c>
      <c r="K105" s="19"/>
      <c r="L105" s="30"/>
    </row>
    <row r="106" spans="1:12" ht="18.75">
      <c r="A106" s="21" t="s">
        <v>160</v>
      </c>
      <c r="B106" s="22">
        <v>229</v>
      </c>
      <c r="C106" s="23">
        <v>11554339</v>
      </c>
      <c r="D106" s="18"/>
      <c r="E106" s="18">
        <v>45866</v>
      </c>
      <c r="F106" s="18"/>
      <c r="G106" s="18">
        <v>48159</v>
      </c>
      <c r="H106" s="18"/>
      <c r="I106" s="18">
        <f aca="true" t="shared" si="14" ref="I106:I116">G106-E106</f>
        <v>2293</v>
      </c>
      <c r="J106" s="19"/>
      <c r="K106" s="19">
        <f aca="true" t="shared" si="15" ref="K106:K118">I106*5.93</f>
        <v>13597.49</v>
      </c>
      <c r="L106" s="30"/>
    </row>
    <row r="107" spans="1:12" ht="18.75">
      <c r="A107" s="21" t="s">
        <v>161</v>
      </c>
      <c r="B107" s="22">
        <v>103</v>
      </c>
      <c r="C107" s="23">
        <v>12799175</v>
      </c>
      <c r="D107" s="18"/>
      <c r="E107" s="18">
        <v>4683</v>
      </c>
      <c r="F107" s="18"/>
      <c r="G107" s="18">
        <v>5426</v>
      </c>
      <c r="H107" s="18"/>
      <c r="I107" s="18">
        <f t="shared" si="14"/>
        <v>743</v>
      </c>
      <c r="J107" s="19"/>
      <c r="K107" s="19">
        <f t="shared" si="15"/>
        <v>4405.99</v>
      </c>
      <c r="L107" s="30"/>
    </row>
    <row r="108" spans="1:12" ht="18.75">
      <c r="A108" s="21" t="s">
        <v>162</v>
      </c>
      <c r="B108" s="22">
        <v>104</v>
      </c>
      <c r="C108" s="23">
        <v>35275373</v>
      </c>
      <c r="D108" s="18"/>
      <c r="E108" s="18">
        <v>4</v>
      </c>
      <c r="F108" s="18"/>
      <c r="G108" s="18">
        <v>4</v>
      </c>
      <c r="H108" s="18"/>
      <c r="I108" s="18">
        <f>G108-E108</f>
        <v>0</v>
      </c>
      <c r="J108" s="19"/>
      <c r="K108" s="19">
        <f t="shared" si="15"/>
        <v>0</v>
      </c>
      <c r="L108" s="30"/>
    </row>
    <row r="109" spans="1:12" ht="18.75">
      <c r="A109" s="21" t="s">
        <v>163</v>
      </c>
      <c r="B109" s="22">
        <v>129</v>
      </c>
      <c r="C109" s="23">
        <v>16902129</v>
      </c>
      <c r="D109" s="18"/>
      <c r="E109" s="18">
        <v>2103</v>
      </c>
      <c r="F109" s="18"/>
      <c r="G109" s="18">
        <v>2212</v>
      </c>
      <c r="H109" s="18"/>
      <c r="I109" s="18">
        <f t="shared" si="14"/>
        <v>109</v>
      </c>
      <c r="J109" s="19"/>
      <c r="K109" s="19">
        <f t="shared" si="15"/>
        <v>646.37</v>
      </c>
      <c r="L109" s="30"/>
    </row>
    <row r="110" spans="1:12" ht="18.75">
      <c r="A110" s="21" t="s">
        <v>164</v>
      </c>
      <c r="B110" s="22">
        <v>182</v>
      </c>
      <c r="C110" s="23">
        <v>12797027</v>
      </c>
      <c r="D110" s="18"/>
      <c r="E110" s="18">
        <v>11053</v>
      </c>
      <c r="F110" s="18"/>
      <c r="G110" s="18">
        <v>12709</v>
      </c>
      <c r="H110" s="18"/>
      <c r="I110" s="18">
        <f t="shared" si="14"/>
        <v>1656</v>
      </c>
      <c r="J110" s="19"/>
      <c r="K110" s="19">
        <f t="shared" si="15"/>
        <v>9820.08</v>
      </c>
      <c r="L110" s="30"/>
    </row>
    <row r="111" spans="1:12" ht="18.75">
      <c r="A111" s="21" t="s">
        <v>165</v>
      </c>
      <c r="B111" s="22">
        <v>177</v>
      </c>
      <c r="C111" s="23">
        <v>12795882</v>
      </c>
      <c r="D111" s="18"/>
      <c r="E111" s="18">
        <v>7</v>
      </c>
      <c r="F111" s="18"/>
      <c r="G111" s="18">
        <v>7</v>
      </c>
      <c r="H111" s="18"/>
      <c r="I111" s="18">
        <f t="shared" si="14"/>
        <v>0</v>
      </c>
      <c r="J111" s="19"/>
      <c r="K111" s="19">
        <f t="shared" si="15"/>
        <v>0</v>
      </c>
      <c r="L111" s="30"/>
    </row>
    <row r="112" spans="1:12" ht="18.75">
      <c r="A112" s="21" t="s">
        <v>166</v>
      </c>
      <c r="B112" s="22">
        <v>110</v>
      </c>
      <c r="C112" s="23">
        <v>12797815</v>
      </c>
      <c r="D112" s="18"/>
      <c r="E112" s="18">
        <v>5</v>
      </c>
      <c r="F112" s="18"/>
      <c r="G112" s="18">
        <v>5</v>
      </c>
      <c r="H112" s="18"/>
      <c r="I112" s="18">
        <f t="shared" si="14"/>
        <v>0</v>
      </c>
      <c r="J112" s="19"/>
      <c r="K112" s="19">
        <f t="shared" si="15"/>
        <v>0</v>
      </c>
      <c r="L112" s="30"/>
    </row>
    <row r="113" spans="1:12" ht="18.75">
      <c r="A113" s="21" t="s">
        <v>167</v>
      </c>
      <c r="B113" s="22">
        <v>105</v>
      </c>
      <c r="C113" s="31" t="s">
        <v>168</v>
      </c>
      <c r="D113" s="18"/>
      <c r="E113" s="18">
        <v>3</v>
      </c>
      <c r="F113" s="18"/>
      <c r="G113" s="18">
        <v>3</v>
      </c>
      <c r="H113" s="18"/>
      <c r="I113" s="18">
        <f t="shared" si="14"/>
        <v>0</v>
      </c>
      <c r="J113" s="19"/>
      <c r="K113" s="19">
        <f t="shared" si="15"/>
        <v>0</v>
      </c>
      <c r="L113" s="30"/>
    </row>
    <row r="114" spans="1:12" ht="18.75">
      <c r="A114" s="21" t="s">
        <v>169</v>
      </c>
      <c r="B114" s="22">
        <v>108</v>
      </c>
      <c r="C114" s="23">
        <v>12797513</v>
      </c>
      <c r="D114" s="18"/>
      <c r="E114" s="18">
        <v>5</v>
      </c>
      <c r="F114" s="18"/>
      <c r="G114" s="18">
        <v>5</v>
      </c>
      <c r="H114" s="18"/>
      <c r="I114" s="18">
        <f t="shared" si="14"/>
        <v>0</v>
      </c>
      <c r="J114" s="19"/>
      <c r="K114" s="19">
        <f t="shared" si="15"/>
        <v>0</v>
      </c>
      <c r="L114" s="30"/>
    </row>
    <row r="115" spans="1:12" ht="18.75">
      <c r="A115" s="21" t="s">
        <v>170</v>
      </c>
      <c r="B115" s="22"/>
      <c r="C115" s="23">
        <v>16539567</v>
      </c>
      <c r="D115" s="18"/>
      <c r="E115" s="18">
        <v>357</v>
      </c>
      <c r="F115" s="18"/>
      <c r="G115" s="18">
        <v>357</v>
      </c>
      <c r="H115" s="18"/>
      <c r="I115" s="18">
        <f t="shared" si="14"/>
        <v>0</v>
      </c>
      <c r="J115" s="19"/>
      <c r="K115" s="19">
        <f t="shared" si="15"/>
        <v>0</v>
      </c>
      <c r="L115" s="30"/>
    </row>
    <row r="116" spans="1:12" ht="18.75">
      <c r="A116" s="21" t="s">
        <v>171</v>
      </c>
      <c r="B116" s="22">
        <v>183</v>
      </c>
      <c r="C116" s="23">
        <v>16905564</v>
      </c>
      <c r="D116" s="18"/>
      <c r="E116" s="18">
        <v>1432</v>
      </c>
      <c r="F116" s="18"/>
      <c r="G116" s="18">
        <v>1630</v>
      </c>
      <c r="H116" s="18"/>
      <c r="I116" s="18">
        <f t="shared" si="14"/>
        <v>198</v>
      </c>
      <c r="J116" s="19"/>
      <c r="K116" s="19">
        <f t="shared" si="15"/>
        <v>1174.1399999999999</v>
      </c>
      <c r="L116" s="30"/>
    </row>
    <row r="117" spans="1:12" ht="18.75">
      <c r="A117" s="21" t="s">
        <v>172</v>
      </c>
      <c r="B117" s="22">
        <v>130</v>
      </c>
      <c r="C117" s="23">
        <v>12800485</v>
      </c>
      <c r="D117" s="18"/>
      <c r="E117" s="18">
        <v>5232</v>
      </c>
      <c r="F117" s="18"/>
      <c r="G117" s="18">
        <v>5232</v>
      </c>
      <c r="H117" s="18"/>
      <c r="I117" s="18">
        <f>G117-E117</f>
        <v>0</v>
      </c>
      <c r="J117" s="19"/>
      <c r="K117" s="19">
        <f t="shared" si="15"/>
        <v>0</v>
      </c>
      <c r="L117" s="30"/>
    </row>
    <row r="118" spans="1:12" ht="18.75">
      <c r="A118" s="21" t="s">
        <v>173</v>
      </c>
      <c r="B118" s="22">
        <v>107</v>
      </c>
      <c r="C118" s="23">
        <v>12797032</v>
      </c>
      <c r="D118" s="18"/>
      <c r="E118" s="18">
        <v>4</v>
      </c>
      <c r="F118" s="18"/>
      <c r="G118" s="18">
        <v>4</v>
      </c>
      <c r="H118" s="18"/>
      <c r="I118" s="18">
        <f>G118-E118</f>
        <v>0</v>
      </c>
      <c r="J118" s="19"/>
      <c r="K118" s="19">
        <f t="shared" si="15"/>
        <v>0</v>
      </c>
      <c r="L118" s="30"/>
    </row>
    <row r="119" spans="1:12" ht="18.75">
      <c r="A119" s="21" t="s">
        <v>174</v>
      </c>
      <c r="B119" s="22">
        <v>218</v>
      </c>
      <c r="C119" s="23">
        <v>12800314</v>
      </c>
      <c r="D119" s="18">
        <v>14580</v>
      </c>
      <c r="E119" s="18"/>
      <c r="F119" s="18">
        <v>14743</v>
      </c>
      <c r="G119" s="18"/>
      <c r="H119" s="18">
        <f>F119-D119</f>
        <v>163</v>
      </c>
      <c r="I119" s="18"/>
      <c r="J119" s="19">
        <f>H119*4.15</f>
        <v>676.45</v>
      </c>
      <c r="K119" s="19"/>
      <c r="L119" s="30"/>
    </row>
    <row r="120" spans="1:12" ht="18.75">
      <c r="A120" s="21" t="s">
        <v>266</v>
      </c>
      <c r="B120" s="22">
        <v>252</v>
      </c>
      <c r="C120" s="23">
        <v>12800628</v>
      </c>
      <c r="D120" s="18"/>
      <c r="E120" s="18">
        <v>2624</v>
      </c>
      <c r="F120" s="18"/>
      <c r="G120" s="18">
        <v>3189</v>
      </c>
      <c r="H120" s="18"/>
      <c r="I120" s="18">
        <f aca="true" t="shared" si="16" ref="I120:I127">G120-E120</f>
        <v>565</v>
      </c>
      <c r="J120" s="19"/>
      <c r="K120" s="19">
        <f aca="true" t="shared" si="17" ref="K120:K127">I120*5.93</f>
        <v>3350.45</v>
      </c>
      <c r="L120" s="30"/>
    </row>
    <row r="121" spans="1:12" ht="18.75">
      <c r="A121" s="21"/>
      <c r="B121" s="22"/>
      <c r="C121" s="23"/>
      <c r="D121" s="18"/>
      <c r="E121" s="18">
        <v>1369</v>
      </c>
      <c r="F121" s="18"/>
      <c r="G121" s="18">
        <v>1689</v>
      </c>
      <c r="H121" s="18"/>
      <c r="I121" s="18">
        <f t="shared" si="16"/>
        <v>320</v>
      </c>
      <c r="J121" s="19"/>
      <c r="K121" s="19">
        <f t="shared" si="17"/>
        <v>1897.6</v>
      </c>
      <c r="L121" s="30"/>
    </row>
    <row r="122" spans="1:12" ht="18.75">
      <c r="A122" s="21" t="s">
        <v>175</v>
      </c>
      <c r="B122" s="22">
        <v>225</v>
      </c>
      <c r="C122" s="23">
        <v>12797136</v>
      </c>
      <c r="D122" s="20"/>
      <c r="E122" s="18">
        <v>2924</v>
      </c>
      <c r="F122" s="20"/>
      <c r="G122" s="18">
        <v>2924</v>
      </c>
      <c r="H122" s="18"/>
      <c r="I122" s="18">
        <f t="shared" si="16"/>
        <v>0</v>
      </c>
      <c r="J122" s="19"/>
      <c r="K122" s="19">
        <f t="shared" si="17"/>
        <v>0</v>
      </c>
      <c r="L122" s="30">
        <v>2868</v>
      </c>
    </row>
    <row r="123" spans="1:12" ht="18.75">
      <c r="A123" s="21" t="s">
        <v>176</v>
      </c>
      <c r="B123" s="22">
        <v>202</v>
      </c>
      <c r="C123" s="32">
        <v>11791164806348</v>
      </c>
      <c r="D123" s="20"/>
      <c r="E123" s="18">
        <v>3682</v>
      </c>
      <c r="F123" s="20"/>
      <c r="G123" s="18">
        <v>4836</v>
      </c>
      <c r="H123" s="18"/>
      <c r="I123" s="18">
        <f t="shared" si="16"/>
        <v>1154</v>
      </c>
      <c r="J123" s="19"/>
      <c r="K123" s="19">
        <f t="shared" si="17"/>
        <v>6843.219999999999</v>
      </c>
      <c r="L123" s="30"/>
    </row>
    <row r="124" spans="1:12" ht="18.75">
      <c r="A124" s="21"/>
      <c r="B124" s="22"/>
      <c r="C124" s="32"/>
      <c r="D124" s="20"/>
      <c r="E124" s="18">
        <v>1577</v>
      </c>
      <c r="F124" s="20"/>
      <c r="G124" s="18">
        <v>2106</v>
      </c>
      <c r="H124" s="18"/>
      <c r="I124" s="18">
        <f>G124-E124</f>
        <v>529</v>
      </c>
      <c r="J124" s="19"/>
      <c r="K124" s="19">
        <f>I124*5.93</f>
        <v>3136.97</v>
      </c>
      <c r="L124" s="30"/>
    </row>
    <row r="125" spans="1:12" s="5" customFormat="1" ht="18.75">
      <c r="A125" s="21" t="s">
        <v>177</v>
      </c>
      <c r="B125" s="22">
        <v>234</v>
      </c>
      <c r="C125" s="23">
        <v>16539588</v>
      </c>
      <c r="D125" s="18">
        <v>64180</v>
      </c>
      <c r="F125" s="18">
        <v>66881</v>
      </c>
      <c r="H125" s="18">
        <f>F125-D125</f>
        <v>2701</v>
      </c>
      <c r="I125" s="18"/>
      <c r="J125" s="19">
        <f>H125*4.15</f>
        <v>11209.150000000001</v>
      </c>
      <c r="K125" s="19"/>
      <c r="L125" s="30"/>
    </row>
    <row r="126" spans="1:12" s="5" customFormat="1" ht="18.75">
      <c r="A126" s="21" t="s">
        <v>178</v>
      </c>
      <c r="B126" s="22">
        <v>106</v>
      </c>
      <c r="C126" s="23">
        <v>16904966</v>
      </c>
      <c r="D126" s="18"/>
      <c r="E126" s="18">
        <v>4</v>
      </c>
      <c r="F126" s="18"/>
      <c r="G126" s="18">
        <v>4</v>
      </c>
      <c r="H126" s="18"/>
      <c r="I126" s="18">
        <f t="shared" si="16"/>
        <v>0</v>
      </c>
      <c r="J126" s="19"/>
      <c r="K126" s="19">
        <f t="shared" si="17"/>
        <v>0</v>
      </c>
      <c r="L126" s="30"/>
    </row>
    <row r="127" spans="1:12" s="5" customFormat="1" ht="18.75">
      <c r="A127" s="21" t="s">
        <v>179</v>
      </c>
      <c r="B127" s="22">
        <v>237</v>
      </c>
      <c r="C127" s="23">
        <v>11554738</v>
      </c>
      <c r="D127" s="20"/>
      <c r="E127" s="18">
        <v>61668</v>
      </c>
      <c r="F127" s="20"/>
      <c r="G127" s="18">
        <v>64756</v>
      </c>
      <c r="H127" s="18"/>
      <c r="I127" s="18">
        <f t="shared" si="16"/>
        <v>3088</v>
      </c>
      <c r="J127" s="19"/>
      <c r="K127" s="19">
        <f t="shared" si="17"/>
        <v>18311.84</v>
      </c>
      <c r="L127" s="30"/>
    </row>
    <row r="128" spans="1:12" ht="18.75">
      <c r="A128" s="33"/>
      <c r="B128" s="34"/>
      <c r="C128" s="33"/>
      <c r="D128" s="35"/>
      <c r="E128" s="35"/>
      <c r="F128" s="35"/>
      <c r="G128" s="35"/>
      <c r="H128" s="3">
        <f>SUM(H7:H127)</f>
        <v>16644</v>
      </c>
      <c r="I128" s="3">
        <f>SUM(I7:I127)</f>
        <v>51039</v>
      </c>
      <c r="J128" s="3">
        <f>SUM(J7:J127)</f>
        <v>69072.6</v>
      </c>
      <c r="K128" s="3">
        <f>SUM(K7:K127)</f>
        <v>302661.2699999999</v>
      </c>
      <c r="L128" s="36"/>
    </row>
    <row r="129" ht="12.75">
      <c r="I129" s="58" t="e">
        <f>#REF!-#REF!</f>
        <v>#REF!</v>
      </c>
    </row>
  </sheetData>
  <sheetProtection/>
  <mergeCells count="7">
    <mergeCell ref="J1:K2"/>
    <mergeCell ref="A1:A2"/>
    <mergeCell ref="B1:B2"/>
    <mergeCell ref="C1:C2"/>
    <mergeCell ref="D1:E2"/>
    <mergeCell ref="F1:G2"/>
    <mergeCell ref="H1:I2"/>
  </mergeCells>
  <printOptions/>
  <pageMargins left="0" right="0" top="0" bottom="0" header="0" footer="0"/>
  <pageSetup horizontalDpi="600" verticalDpi="600" orientation="portrait" paperSize="9" scale="94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91"/>
  <sheetViews>
    <sheetView tabSelected="1" zoomScalePageLayoutView="0" workbookViewId="0" topLeftCell="A1">
      <selection activeCell="A1" sqref="A1:A2"/>
    </sheetView>
  </sheetViews>
  <sheetFormatPr defaultColWidth="9.28125" defaultRowHeight="12.75"/>
  <cols>
    <col min="1" max="1" width="10.421875" style="40" customWidth="1"/>
    <col min="2" max="2" width="8.8515625" style="40" hidden="1" customWidth="1"/>
    <col min="3" max="3" width="13.421875" style="40" customWidth="1"/>
    <col min="4" max="5" width="11.8515625" style="40" hidden="1" customWidth="1"/>
    <col min="6" max="7" width="11.8515625" style="40" customWidth="1"/>
    <col min="8" max="11" width="11.8515625" style="40" hidden="1" customWidth="1"/>
    <col min="12" max="13" width="12.57421875" style="39" hidden="1" customWidth="1"/>
    <col min="14" max="14" width="12.00390625" style="40" hidden="1" customWidth="1"/>
    <col min="15" max="15" width="0" style="40" hidden="1" customWidth="1"/>
    <col min="16" max="16" width="10.421875" style="40" hidden="1" customWidth="1"/>
    <col min="17" max="16384" width="9.28125" style="40" customWidth="1"/>
  </cols>
  <sheetData>
    <row r="1" spans="1:11" ht="13.5" customHeight="1">
      <c r="A1" s="70" t="s">
        <v>4</v>
      </c>
      <c r="B1" s="70" t="s">
        <v>57</v>
      </c>
      <c r="C1" s="70" t="s">
        <v>5</v>
      </c>
      <c r="D1" s="70" t="s">
        <v>59</v>
      </c>
      <c r="E1" s="70"/>
      <c r="F1" s="70" t="s">
        <v>267</v>
      </c>
      <c r="G1" s="70"/>
      <c r="H1" s="70" t="s">
        <v>0</v>
      </c>
      <c r="I1" s="70"/>
      <c r="J1" s="70" t="s">
        <v>60</v>
      </c>
      <c r="K1" s="70"/>
    </row>
    <row r="2" spans="1:16" ht="18.75" customHeight="1">
      <c r="A2" s="70"/>
      <c r="B2" s="70"/>
      <c r="C2" s="70" t="s">
        <v>5</v>
      </c>
      <c r="D2" s="70"/>
      <c r="E2" s="70"/>
      <c r="F2" s="70"/>
      <c r="G2" s="70"/>
      <c r="H2" s="70"/>
      <c r="I2" s="70"/>
      <c r="J2" s="70"/>
      <c r="K2" s="70"/>
      <c r="L2" s="37"/>
      <c r="M2" s="37"/>
      <c r="N2" s="35"/>
      <c r="O2" s="35"/>
      <c r="P2" s="35"/>
    </row>
    <row r="3" spans="1:16" s="30" customFormat="1" ht="18.75">
      <c r="A3" s="4" t="s">
        <v>180</v>
      </c>
      <c r="B3" s="4">
        <v>139</v>
      </c>
      <c r="C3" s="41" t="s">
        <v>181</v>
      </c>
      <c r="D3" s="1"/>
      <c r="E3" s="1">
        <v>7390</v>
      </c>
      <c r="F3" s="1"/>
      <c r="G3" s="1">
        <v>7856</v>
      </c>
      <c r="H3" s="1"/>
      <c r="I3" s="1">
        <f>G3-E3</f>
        <v>466</v>
      </c>
      <c r="J3" s="1"/>
      <c r="K3" s="1">
        <f>I3*5.93</f>
        <v>2763.3799999999997</v>
      </c>
      <c r="L3" s="37"/>
      <c r="M3" s="37"/>
      <c r="N3" s="35"/>
      <c r="O3" s="35"/>
      <c r="P3" s="35"/>
    </row>
    <row r="4" spans="1:16" s="30" customFormat="1" ht="18.75">
      <c r="A4" s="4" t="s">
        <v>182</v>
      </c>
      <c r="B4" s="4">
        <v>61</v>
      </c>
      <c r="C4" s="4">
        <v>43990512</v>
      </c>
      <c r="D4" s="42">
        <v>13630</v>
      </c>
      <c r="E4" s="1"/>
      <c r="F4" s="42">
        <v>15375</v>
      </c>
      <c r="G4" s="1"/>
      <c r="H4" s="1">
        <f>F4-D4</f>
        <v>1745</v>
      </c>
      <c r="I4" s="1"/>
      <c r="J4" s="1">
        <f>H4*4.15</f>
        <v>7241.750000000001</v>
      </c>
      <c r="K4" s="1"/>
      <c r="L4" s="37"/>
      <c r="M4" s="35"/>
      <c r="N4" s="35"/>
      <c r="O4" s="35"/>
      <c r="P4" s="35"/>
    </row>
    <row r="5" spans="1:16" s="30" customFormat="1" ht="18.75">
      <c r="A5" s="4" t="s">
        <v>183</v>
      </c>
      <c r="B5" s="4">
        <v>73</v>
      </c>
      <c r="C5" s="4">
        <v>43990423</v>
      </c>
      <c r="D5" s="42">
        <v>12503</v>
      </c>
      <c r="E5" s="1"/>
      <c r="F5" s="42">
        <v>14329</v>
      </c>
      <c r="G5" s="1"/>
      <c r="H5" s="1">
        <f>F5-D5</f>
        <v>1826</v>
      </c>
      <c r="I5" s="1"/>
      <c r="J5" s="1">
        <f>H5*4.15</f>
        <v>7577.900000000001</v>
      </c>
      <c r="K5" s="42"/>
      <c r="L5" s="37"/>
      <c r="M5" s="35"/>
      <c r="N5" s="35"/>
      <c r="O5" s="35"/>
      <c r="P5" s="35"/>
    </row>
    <row r="6" spans="1:16" s="30" customFormat="1" ht="18.75">
      <c r="A6" s="4" t="s">
        <v>184</v>
      </c>
      <c r="B6" s="4">
        <v>46</v>
      </c>
      <c r="C6" s="4">
        <v>7320435</v>
      </c>
      <c r="D6" s="1">
        <v>10688</v>
      </c>
      <c r="E6" s="1"/>
      <c r="F6" s="1">
        <v>10790</v>
      </c>
      <c r="G6" s="1"/>
      <c r="H6" s="1">
        <f>F6-D6</f>
        <v>102</v>
      </c>
      <c r="I6" s="1"/>
      <c r="J6" s="1">
        <f>H6*4.15</f>
        <v>423.3</v>
      </c>
      <c r="K6" s="1"/>
      <c r="L6" s="37"/>
      <c r="M6" s="43"/>
      <c r="N6" s="35"/>
      <c r="O6" s="35"/>
      <c r="P6" s="35"/>
    </row>
    <row r="7" spans="1:16" s="30" customFormat="1" ht="18.75">
      <c r="A7" s="4" t="s">
        <v>185</v>
      </c>
      <c r="B7" s="4">
        <v>72</v>
      </c>
      <c r="C7" s="4">
        <v>43990848</v>
      </c>
      <c r="D7" s="1"/>
      <c r="E7" s="42">
        <v>13366</v>
      </c>
      <c r="F7" s="1"/>
      <c r="G7" s="42">
        <v>15063</v>
      </c>
      <c r="H7" s="1"/>
      <c r="I7" s="1">
        <f>G7-E7</f>
        <v>1697</v>
      </c>
      <c r="J7" s="1"/>
      <c r="K7" s="1">
        <f>I7*5.93</f>
        <v>10063.21</v>
      </c>
      <c r="L7" s="37"/>
      <c r="M7" s="35"/>
      <c r="N7" s="35"/>
      <c r="O7" s="35"/>
      <c r="P7" s="35"/>
    </row>
    <row r="8" spans="1:16" s="30" customFormat="1" ht="18.75">
      <c r="A8" s="4"/>
      <c r="B8" s="4"/>
      <c r="C8" s="4"/>
      <c r="D8" s="1"/>
      <c r="E8" s="42">
        <v>5154</v>
      </c>
      <c r="F8" s="1"/>
      <c r="G8" s="42">
        <v>5880</v>
      </c>
      <c r="H8" s="1"/>
      <c r="I8" s="1">
        <f>G8-E8</f>
        <v>726</v>
      </c>
      <c r="J8" s="1"/>
      <c r="K8" s="1">
        <f>I8*5.93</f>
        <v>4305.179999999999</v>
      </c>
      <c r="L8" s="37"/>
      <c r="M8" s="35"/>
      <c r="N8" s="35"/>
      <c r="O8" s="35"/>
      <c r="P8" s="35"/>
    </row>
    <row r="9" spans="1:16" s="30" customFormat="1" ht="18.75">
      <c r="A9" s="4" t="s">
        <v>186</v>
      </c>
      <c r="B9" s="4">
        <v>144</v>
      </c>
      <c r="C9" s="4">
        <v>43991450</v>
      </c>
      <c r="D9" s="42">
        <v>31832</v>
      </c>
      <c r="E9" s="1"/>
      <c r="F9" s="42">
        <v>36973</v>
      </c>
      <c r="G9" s="1"/>
      <c r="H9" s="1">
        <f>F9-D9</f>
        <v>5141</v>
      </c>
      <c r="I9" s="1"/>
      <c r="J9" s="1">
        <f>H9*4.15</f>
        <v>21335.15</v>
      </c>
      <c r="K9" s="1"/>
      <c r="L9" s="37"/>
      <c r="M9" s="35"/>
      <c r="N9" s="35"/>
      <c r="O9" s="35"/>
      <c r="P9" s="35"/>
    </row>
    <row r="10" spans="1:16" s="30" customFormat="1" ht="18.75">
      <c r="A10" s="4" t="s">
        <v>187</v>
      </c>
      <c r="B10" s="4">
        <v>50</v>
      </c>
      <c r="C10" s="4">
        <v>43991562</v>
      </c>
      <c r="D10" s="42">
        <v>16114</v>
      </c>
      <c r="E10" s="1"/>
      <c r="F10" s="42">
        <v>18946</v>
      </c>
      <c r="G10" s="1"/>
      <c r="H10" s="1">
        <f>F10-D10</f>
        <v>2832</v>
      </c>
      <c r="I10" s="1"/>
      <c r="J10" s="1">
        <f>H10*4.15</f>
        <v>11752.800000000001</v>
      </c>
      <c r="K10" s="1"/>
      <c r="L10" s="37"/>
      <c r="M10" s="35"/>
      <c r="N10" s="35"/>
      <c r="O10" s="35"/>
      <c r="P10" s="35"/>
    </row>
    <row r="11" spans="1:16" s="30" customFormat="1" ht="18.75">
      <c r="A11" s="4" t="s">
        <v>188</v>
      </c>
      <c r="B11" s="4">
        <v>172</v>
      </c>
      <c r="C11" s="4">
        <v>43987595</v>
      </c>
      <c r="D11" s="42">
        <v>2086</v>
      </c>
      <c r="E11" s="1"/>
      <c r="F11" s="42">
        <v>2272</v>
      </c>
      <c r="G11" s="1"/>
      <c r="H11" s="1">
        <f>F11-D11</f>
        <v>186</v>
      </c>
      <c r="I11" s="1"/>
      <c r="J11" s="1">
        <f>H11*4.15</f>
        <v>771.9000000000001</v>
      </c>
      <c r="K11" s="1"/>
      <c r="L11" s="37"/>
      <c r="M11" s="35"/>
      <c r="N11" s="35"/>
      <c r="O11" s="35"/>
      <c r="P11" s="35"/>
    </row>
    <row r="12" spans="1:16" s="30" customFormat="1" ht="18.75">
      <c r="A12" s="4" t="s">
        <v>189</v>
      </c>
      <c r="B12" s="4">
        <v>51</v>
      </c>
      <c r="C12" s="4">
        <v>43977846</v>
      </c>
      <c r="D12" s="1"/>
      <c r="E12" s="1">
        <v>5</v>
      </c>
      <c r="F12" s="1"/>
      <c r="G12" s="1">
        <v>6</v>
      </c>
      <c r="H12" s="1"/>
      <c r="I12" s="1">
        <f>G12-E12</f>
        <v>1</v>
      </c>
      <c r="J12" s="1"/>
      <c r="K12" s="1">
        <f>I12*5.93</f>
        <v>5.93</v>
      </c>
      <c r="L12" s="37"/>
      <c r="M12" s="37"/>
      <c r="N12" s="35"/>
      <c r="O12" s="35"/>
      <c r="P12" s="35"/>
    </row>
    <row r="13" spans="1:16" s="30" customFormat="1" ht="18.75">
      <c r="A13" s="4" t="s">
        <v>190</v>
      </c>
      <c r="B13" s="4">
        <v>63</v>
      </c>
      <c r="C13" s="4">
        <v>43987585</v>
      </c>
      <c r="D13" s="42">
        <v>6449</v>
      </c>
      <c r="E13" s="1"/>
      <c r="F13" s="42">
        <v>7346</v>
      </c>
      <c r="G13" s="1"/>
      <c r="H13" s="1">
        <f>F13-D13</f>
        <v>897</v>
      </c>
      <c r="I13" s="1"/>
      <c r="J13" s="1">
        <f>H13*4.15</f>
        <v>3722.55</v>
      </c>
      <c r="K13" s="1"/>
      <c r="L13" s="37"/>
      <c r="M13" s="35"/>
      <c r="N13" s="35"/>
      <c r="O13" s="35"/>
      <c r="P13" s="35"/>
    </row>
    <row r="14" spans="1:16" s="30" customFormat="1" ht="18.75">
      <c r="A14" s="4" t="s">
        <v>191</v>
      </c>
      <c r="B14" s="4">
        <v>173</v>
      </c>
      <c r="C14" s="4">
        <v>43987636</v>
      </c>
      <c r="D14" s="1"/>
      <c r="E14" s="42">
        <v>9882</v>
      </c>
      <c r="F14" s="1"/>
      <c r="G14" s="42">
        <v>11355</v>
      </c>
      <c r="H14" s="1"/>
      <c r="I14" s="1">
        <f>G14-E14</f>
        <v>1473</v>
      </c>
      <c r="J14" s="1"/>
      <c r="K14" s="1">
        <f>I14*5.93</f>
        <v>8734.89</v>
      </c>
      <c r="L14" s="37"/>
      <c r="M14" s="35"/>
      <c r="N14" s="35"/>
      <c r="O14" s="35"/>
      <c r="P14" s="35"/>
    </row>
    <row r="15" spans="1:16" s="30" customFormat="1" ht="18.75">
      <c r="A15" s="4" t="s">
        <v>192</v>
      </c>
      <c r="B15" s="4">
        <v>154</v>
      </c>
      <c r="C15" s="4">
        <v>43991617</v>
      </c>
      <c r="D15" s="1"/>
      <c r="E15" s="44">
        <v>13792</v>
      </c>
      <c r="F15" s="1"/>
      <c r="G15" s="44">
        <v>14624</v>
      </c>
      <c r="H15" s="1"/>
      <c r="I15" s="1">
        <f>G15-E15</f>
        <v>832</v>
      </c>
      <c r="J15" s="1"/>
      <c r="K15" s="1">
        <f>I15*5.93</f>
        <v>4933.76</v>
      </c>
      <c r="L15" s="45"/>
      <c r="M15" s="35"/>
      <c r="N15" s="35"/>
      <c r="O15" s="35"/>
      <c r="P15" s="35"/>
    </row>
    <row r="16" spans="1:16" s="30" customFormat="1" ht="18.75">
      <c r="A16" s="4" t="s">
        <v>193</v>
      </c>
      <c r="B16" s="4">
        <v>166</v>
      </c>
      <c r="C16" s="4">
        <v>41266128</v>
      </c>
      <c r="D16" s="1">
        <v>8518</v>
      </c>
      <c r="E16" s="1"/>
      <c r="F16" s="1">
        <v>8875</v>
      </c>
      <c r="G16" s="1"/>
      <c r="H16" s="1">
        <f>F16-D16</f>
        <v>357</v>
      </c>
      <c r="I16" s="1"/>
      <c r="J16" s="1">
        <f>H16*4.15</f>
        <v>1481.5500000000002</v>
      </c>
      <c r="K16" s="1"/>
      <c r="L16" s="45"/>
      <c r="M16" s="37"/>
      <c r="N16" s="35"/>
      <c r="O16" s="35"/>
      <c r="P16" s="35"/>
    </row>
    <row r="17" spans="1:16" s="30" customFormat="1" ht="18.75">
      <c r="A17" s="4" t="s">
        <v>194</v>
      </c>
      <c r="B17" s="4">
        <v>160</v>
      </c>
      <c r="C17" s="4">
        <v>43990450</v>
      </c>
      <c r="D17" s="1"/>
      <c r="E17" s="42">
        <v>18325</v>
      </c>
      <c r="F17" s="1"/>
      <c r="G17" s="42">
        <v>22126</v>
      </c>
      <c r="H17" s="1"/>
      <c r="I17" s="1">
        <f>G17-E17</f>
        <v>3801</v>
      </c>
      <c r="J17" s="1"/>
      <c r="K17" s="1">
        <f>I17*5.93</f>
        <v>22539.93</v>
      </c>
      <c r="L17" s="37"/>
      <c r="M17" s="35"/>
      <c r="N17" s="35"/>
      <c r="O17" s="35"/>
      <c r="P17" s="35"/>
    </row>
    <row r="18" spans="1:16" s="30" customFormat="1" ht="18.75">
      <c r="A18" s="4" t="s">
        <v>195</v>
      </c>
      <c r="B18" s="4">
        <v>171</v>
      </c>
      <c r="C18" s="4">
        <v>4096780</v>
      </c>
      <c r="D18" s="1">
        <v>13692</v>
      </c>
      <c r="E18" s="1"/>
      <c r="F18" s="1">
        <v>16337</v>
      </c>
      <c r="G18" s="1"/>
      <c r="H18" s="46">
        <f>F18-D18</f>
        <v>2645</v>
      </c>
      <c r="I18" s="1"/>
      <c r="J18" s="1">
        <f aca="true" t="shared" si="0" ref="J18:J23">H18*4.15</f>
        <v>10976.750000000002</v>
      </c>
      <c r="K18" s="1"/>
      <c r="L18" s="37"/>
      <c r="M18" s="37"/>
      <c r="N18" s="35"/>
      <c r="O18" s="35"/>
      <c r="P18" s="35"/>
    </row>
    <row r="19" spans="1:16" s="30" customFormat="1" ht="18.75">
      <c r="A19" s="4" t="s">
        <v>196</v>
      </c>
      <c r="B19" s="4">
        <v>65</v>
      </c>
      <c r="C19" s="4">
        <v>39445856</v>
      </c>
      <c r="D19" s="1">
        <v>1415</v>
      </c>
      <c r="E19" s="1"/>
      <c r="F19" s="1">
        <v>1465</v>
      </c>
      <c r="G19" s="1"/>
      <c r="H19" s="46">
        <f>F19-D19</f>
        <v>50</v>
      </c>
      <c r="I19" s="1"/>
      <c r="J19" s="1">
        <f t="shared" si="0"/>
        <v>207.50000000000003</v>
      </c>
      <c r="K19" s="1"/>
      <c r="L19" s="45"/>
      <c r="M19" s="45"/>
      <c r="N19" s="35"/>
      <c r="O19" s="35"/>
      <c r="P19" s="35"/>
    </row>
    <row r="20" spans="1:16" s="30" customFormat="1" ht="18.75">
      <c r="A20" s="4"/>
      <c r="B20" s="4"/>
      <c r="C20" s="4"/>
      <c r="D20" s="1">
        <v>1583</v>
      </c>
      <c r="E20" s="1"/>
      <c r="F20" s="1">
        <v>1640</v>
      </c>
      <c r="G20" s="1"/>
      <c r="H20" s="46">
        <f>F20-D20</f>
        <v>57</v>
      </c>
      <c r="I20" s="1"/>
      <c r="J20" s="1">
        <f t="shared" si="0"/>
        <v>236.55</v>
      </c>
      <c r="K20" s="1"/>
      <c r="L20" s="45"/>
      <c r="M20" s="45"/>
      <c r="N20" s="35"/>
      <c r="O20" s="35"/>
      <c r="P20" s="35"/>
    </row>
    <row r="21" spans="1:16" s="30" customFormat="1" ht="18.75">
      <c r="A21" s="4"/>
      <c r="B21" s="4"/>
      <c r="C21" s="4"/>
      <c r="D21" s="1">
        <v>1942</v>
      </c>
      <c r="E21" s="1"/>
      <c r="F21" s="1">
        <v>2005</v>
      </c>
      <c r="G21" s="1"/>
      <c r="H21" s="46">
        <f>F21-D21</f>
        <v>63</v>
      </c>
      <c r="I21" s="1"/>
      <c r="J21" s="1">
        <f t="shared" si="0"/>
        <v>261.45000000000005</v>
      </c>
      <c r="K21" s="1"/>
      <c r="L21" s="45"/>
      <c r="M21" s="45"/>
      <c r="N21" s="35"/>
      <c r="O21" s="35"/>
      <c r="P21" s="35"/>
    </row>
    <row r="22" spans="1:16" s="30" customFormat="1" ht="18.75">
      <c r="A22" s="4" t="s">
        <v>197</v>
      </c>
      <c r="B22" s="4"/>
      <c r="C22" s="4"/>
      <c r="D22" s="1"/>
      <c r="E22" s="1">
        <v>7</v>
      </c>
      <c r="F22" s="1"/>
      <c r="G22" s="1">
        <v>7</v>
      </c>
      <c r="H22" s="46"/>
      <c r="I22" s="1">
        <f>G22-E22</f>
        <v>0</v>
      </c>
      <c r="J22" s="1"/>
      <c r="K22" s="1">
        <f>I22*5.93</f>
        <v>0</v>
      </c>
      <c r="L22" s="45"/>
      <c r="M22" s="45"/>
      <c r="N22" s="35"/>
      <c r="O22" s="35"/>
      <c r="P22" s="35"/>
    </row>
    <row r="23" spans="1:16" s="30" customFormat="1" ht="18.75">
      <c r="A23" s="4" t="s">
        <v>198</v>
      </c>
      <c r="B23" s="4">
        <v>42</v>
      </c>
      <c r="C23" s="4">
        <v>43990454</v>
      </c>
      <c r="D23" s="42">
        <v>27600</v>
      </c>
      <c r="E23" s="1"/>
      <c r="F23" s="42">
        <v>31066</v>
      </c>
      <c r="G23" s="1"/>
      <c r="H23" s="1">
        <f>F23-D23</f>
        <v>3466</v>
      </c>
      <c r="I23" s="1"/>
      <c r="J23" s="1">
        <f t="shared" si="0"/>
        <v>14383.900000000001</v>
      </c>
      <c r="K23" s="1"/>
      <c r="L23" s="37"/>
      <c r="M23" s="35"/>
      <c r="N23" s="35"/>
      <c r="O23" s="35"/>
      <c r="P23" s="35"/>
    </row>
    <row r="24" spans="1:16" s="30" customFormat="1" ht="18.75">
      <c r="A24" s="4" t="s">
        <v>199</v>
      </c>
      <c r="B24" s="4">
        <v>170</v>
      </c>
      <c r="C24" s="41" t="s">
        <v>200</v>
      </c>
      <c r="D24" s="1"/>
      <c r="E24" s="1">
        <v>25067</v>
      </c>
      <c r="F24" s="1"/>
      <c r="G24" s="1">
        <v>30090</v>
      </c>
      <c r="H24" s="47"/>
      <c r="I24" s="1">
        <f>G24-E24</f>
        <v>5023</v>
      </c>
      <c r="J24" s="1"/>
      <c r="K24" s="1">
        <f>I24*5.93</f>
        <v>29786.39</v>
      </c>
      <c r="L24" s="45"/>
      <c r="M24" s="37"/>
      <c r="N24" s="35"/>
      <c r="O24" s="35"/>
      <c r="P24" s="35"/>
    </row>
    <row r="25" spans="1:16" s="30" customFormat="1" ht="18.75">
      <c r="A25" s="4" t="s">
        <v>201</v>
      </c>
      <c r="B25" s="4">
        <v>44</v>
      </c>
      <c r="C25" s="4">
        <v>43987553</v>
      </c>
      <c r="D25" s="42">
        <v>3338</v>
      </c>
      <c r="E25" s="1"/>
      <c r="F25" s="42">
        <v>3648</v>
      </c>
      <c r="G25" s="1"/>
      <c r="H25" s="1">
        <f>F25-D25</f>
        <v>310</v>
      </c>
      <c r="I25" s="1"/>
      <c r="J25" s="1">
        <f>H25*4.15</f>
        <v>1286.5</v>
      </c>
      <c r="K25" s="1"/>
      <c r="L25" s="37"/>
      <c r="M25" s="37"/>
      <c r="N25" s="35"/>
      <c r="O25" s="35"/>
      <c r="P25" s="35"/>
    </row>
    <row r="26" spans="1:16" s="30" customFormat="1" ht="18.75">
      <c r="A26" s="4" t="s">
        <v>202</v>
      </c>
      <c r="B26" s="4">
        <v>152</v>
      </c>
      <c r="C26" s="4">
        <v>43991686</v>
      </c>
      <c r="D26" s="42">
        <v>3470</v>
      </c>
      <c r="E26" s="1"/>
      <c r="F26" s="42">
        <v>3859</v>
      </c>
      <c r="G26" s="1"/>
      <c r="H26" s="1">
        <f>F26-D26</f>
        <v>389</v>
      </c>
      <c r="I26" s="1"/>
      <c r="J26" s="1">
        <f>H26*4.15</f>
        <v>1614.3500000000001</v>
      </c>
      <c r="K26" s="1"/>
      <c r="L26" s="37"/>
      <c r="M26" s="37"/>
      <c r="N26" s="35"/>
      <c r="O26" s="35"/>
      <c r="P26" s="35"/>
    </row>
    <row r="27" spans="1:16" s="30" customFormat="1" ht="18.75">
      <c r="A27" s="4" t="s">
        <v>203</v>
      </c>
      <c r="B27" s="4">
        <v>48</v>
      </c>
      <c r="C27" s="4">
        <v>43990451</v>
      </c>
      <c r="D27" s="42">
        <v>501</v>
      </c>
      <c r="E27" s="1"/>
      <c r="F27" s="42">
        <v>579</v>
      </c>
      <c r="G27" s="1"/>
      <c r="H27" s="1">
        <f>F27-D27</f>
        <v>78</v>
      </c>
      <c r="I27" s="1"/>
      <c r="J27" s="1">
        <f>H27*4.15</f>
        <v>323.70000000000005</v>
      </c>
      <c r="K27" s="1"/>
      <c r="L27" s="37"/>
      <c r="M27" s="37"/>
      <c r="N27" s="35"/>
      <c r="O27" s="35"/>
      <c r="P27" s="35"/>
    </row>
    <row r="28" spans="1:16" s="30" customFormat="1" ht="18.75">
      <c r="A28" s="4" t="s">
        <v>204</v>
      </c>
      <c r="B28" s="4">
        <v>62</v>
      </c>
      <c r="C28" s="4">
        <v>43990841</v>
      </c>
      <c r="D28" s="42">
        <v>3647</v>
      </c>
      <c r="E28" s="1"/>
      <c r="F28" s="42">
        <v>3977</v>
      </c>
      <c r="G28" s="1"/>
      <c r="H28" s="1">
        <f>F28-D28</f>
        <v>330</v>
      </c>
      <c r="I28" s="1"/>
      <c r="J28" s="1">
        <f>H28*4.15</f>
        <v>1369.5000000000002</v>
      </c>
      <c r="K28" s="1"/>
      <c r="L28" s="37"/>
      <c r="M28" s="37"/>
      <c r="N28" s="35"/>
      <c r="O28" s="35"/>
      <c r="P28" s="35"/>
    </row>
    <row r="29" spans="1:16" s="30" customFormat="1" ht="18.75">
      <c r="A29" s="4" t="s">
        <v>205</v>
      </c>
      <c r="B29" s="4">
        <v>59</v>
      </c>
      <c r="C29" s="4">
        <v>43990873</v>
      </c>
      <c r="D29" s="42">
        <v>2135</v>
      </c>
      <c r="E29" s="1"/>
      <c r="F29" s="42">
        <v>2344</v>
      </c>
      <c r="G29" s="1"/>
      <c r="H29" s="1">
        <f>F29-D29</f>
        <v>209</v>
      </c>
      <c r="I29" s="1"/>
      <c r="J29" s="1">
        <f>H29*4.15</f>
        <v>867.35</v>
      </c>
      <c r="K29" s="1"/>
      <c r="L29" s="37"/>
      <c r="M29" s="37"/>
      <c r="N29" s="35"/>
      <c r="O29" s="35"/>
      <c r="P29" s="35"/>
    </row>
    <row r="30" spans="1:16" s="30" customFormat="1" ht="18.75">
      <c r="A30" s="4" t="s">
        <v>206</v>
      </c>
      <c r="B30" s="4">
        <v>163</v>
      </c>
      <c r="C30" s="4">
        <v>43976881</v>
      </c>
      <c r="D30" s="1"/>
      <c r="E30" s="42">
        <v>7821</v>
      </c>
      <c r="F30" s="1"/>
      <c r="G30" s="42">
        <v>8603</v>
      </c>
      <c r="H30" s="1"/>
      <c r="I30" s="1">
        <f>G30-E30</f>
        <v>782</v>
      </c>
      <c r="J30" s="1"/>
      <c r="K30" s="1">
        <f>I30*5.93</f>
        <v>4637.26</v>
      </c>
      <c r="L30" s="37"/>
      <c r="M30" s="37"/>
      <c r="N30" s="35"/>
      <c r="O30" s="35"/>
      <c r="P30" s="35"/>
    </row>
    <row r="31" spans="1:16" s="30" customFormat="1" ht="18.75">
      <c r="A31" s="4" t="s">
        <v>207</v>
      </c>
      <c r="B31" s="4">
        <v>167</v>
      </c>
      <c r="C31" s="4">
        <v>43976917</v>
      </c>
      <c r="D31" s="1"/>
      <c r="E31" s="42">
        <v>14780</v>
      </c>
      <c r="F31" s="1"/>
      <c r="G31" s="42">
        <v>16422</v>
      </c>
      <c r="H31" s="1"/>
      <c r="I31" s="1">
        <f>G31-E31</f>
        <v>1642</v>
      </c>
      <c r="J31" s="1"/>
      <c r="K31" s="1">
        <f>I31*5.93</f>
        <v>9737.06</v>
      </c>
      <c r="L31" s="37"/>
      <c r="M31" s="37"/>
      <c r="N31" s="35"/>
      <c r="O31" s="35"/>
      <c r="P31" s="35"/>
    </row>
    <row r="32" spans="1:16" s="30" customFormat="1" ht="18.75">
      <c r="A32" s="4" t="s">
        <v>208</v>
      </c>
      <c r="B32" s="4">
        <v>138</v>
      </c>
      <c r="C32" s="48" t="s">
        <v>209</v>
      </c>
      <c r="D32" s="1"/>
      <c r="E32" s="1">
        <v>1427</v>
      </c>
      <c r="F32" s="1"/>
      <c r="G32" s="1">
        <v>1453</v>
      </c>
      <c r="H32" s="1"/>
      <c r="I32" s="1">
        <f>G32-E32</f>
        <v>26</v>
      </c>
      <c r="J32" s="1"/>
      <c r="K32" s="1">
        <f>I32*5.93</f>
        <v>154.18</v>
      </c>
      <c r="L32" s="37"/>
      <c r="M32" s="37"/>
      <c r="N32" s="35"/>
      <c r="O32" s="35"/>
      <c r="P32" s="35"/>
    </row>
    <row r="33" spans="1:16" s="30" customFormat="1" ht="18.75">
      <c r="A33" s="4" t="s">
        <v>210</v>
      </c>
      <c r="B33" s="4">
        <v>49</v>
      </c>
      <c r="C33" s="4">
        <v>43990901</v>
      </c>
      <c r="D33" s="42">
        <v>915</v>
      </c>
      <c r="E33" s="1"/>
      <c r="F33" s="42">
        <v>915</v>
      </c>
      <c r="G33" s="1"/>
      <c r="H33" s="1">
        <f>F33-D33</f>
        <v>0</v>
      </c>
      <c r="I33" s="1"/>
      <c r="J33" s="1">
        <f>H33*4.15</f>
        <v>0</v>
      </c>
      <c r="K33" s="1"/>
      <c r="L33" s="37"/>
      <c r="M33" s="37"/>
      <c r="N33" s="35"/>
      <c r="O33" s="35"/>
      <c r="P33" s="35"/>
    </row>
    <row r="34" spans="1:16" s="30" customFormat="1" ht="18.75">
      <c r="A34" s="4" t="s">
        <v>211</v>
      </c>
      <c r="B34" s="4">
        <v>64</v>
      </c>
      <c r="C34" s="4">
        <v>43978091</v>
      </c>
      <c r="D34" s="42">
        <v>3886</v>
      </c>
      <c r="E34" s="1"/>
      <c r="F34" s="42">
        <v>4231</v>
      </c>
      <c r="G34" s="1"/>
      <c r="H34" s="1">
        <f>F34-D34</f>
        <v>345</v>
      </c>
      <c r="I34" s="1"/>
      <c r="J34" s="1">
        <f>H34*4.15</f>
        <v>1431.7500000000002</v>
      </c>
      <c r="K34" s="42"/>
      <c r="L34" s="37"/>
      <c r="M34" s="37"/>
      <c r="N34" s="35"/>
      <c r="O34" s="35"/>
      <c r="P34" s="35"/>
    </row>
    <row r="35" spans="1:16" s="30" customFormat="1" ht="18.75">
      <c r="A35" s="4" t="s">
        <v>212</v>
      </c>
      <c r="B35" s="4">
        <v>67</v>
      </c>
      <c r="C35" s="4">
        <v>43990856</v>
      </c>
      <c r="D35" s="42">
        <v>1888</v>
      </c>
      <c r="E35" s="1"/>
      <c r="F35" s="42">
        <v>2061</v>
      </c>
      <c r="G35" s="1"/>
      <c r="H35" s="1">
        <f>F35-D35</f>
        <v>173</v>
      </c>
      <c r="I35" s="1"/>
      <c r="J35" s="1">
        <f>H35*4.15</f>
        <v>717.95</v>
      </c>
      <c r="K35" s="1"/>
      <c r="L35" s="37"/>
      <c r="M35" s="37"/>
      <c r="N35" s="35"/>
      <c r="O35" s="35"/>
      <c r="P35" s="35"/>
    </row>
    <row r="36" spans="1:16" s="30" customFormat="1" ht="18.75">
      <c r="A36" s="4" t="s">
        <v>213</v>
      </c>
      <c r="B36" s="4">
        <v>47</v>
      </c>
      <c r="C36" s="4">
        <v>43990908</v>
      </c>
      <c r="D36" s="42">
        <v>2938</v>
      </c>
      <c r="E36" s="1"/>
      <c r="F36" s="42">
        <v>3372</v>
      </c>
      <c r="G36" s="1"/>
      <c r="H36" s="1">
        <f>F36-D36</f>
        <v>434</v>
      </c>
      <c r="I36" s="1"/>
      <c r="J36" s="1">
        <f>H36*4.15</f>
        <v>1801.1000000000001</v>
      </c>
      <c r="K36" s="1"/>
      <c r="L36" s="37"/>
      <c r="M36" s="37"/>
      <c r="N36" s="35"/>
      <c r="O36" s="35"/>
      <c r="P36" s="35"/>
    </row>
    <row r="37" spans="1:16" s="30" customFormat="1" ht="18.75">
      <c r="A37" s="4" t="s">
        <v>214</v>
      </c>
      <c r="B37" s="4">
        <v>55</v>
      </c>
      <c r="C37" s="4">
        <v>43987444</v>
      </c>
      <c r="D37" s="1"/>
      <c r="E37" s="1">
        <v>6237</v>
      </c>
      <c r="F37" s="1"/>
      <c r="G37" s="1">
        <v>8233</v>
      </c>
      <c r="H37" s="1"/>
      <c r="I37" s="1">
        <f>G37-E37</f>
        <v>1996</v>
      </c>
      <c r="J37" s="1"/>
      <c r="K37" s="1">
        <f>I37*5.93</f>
        <v>11836.279999999999</v>
      </c>
      <c r="L37" s="37"/>
      <c r="M37" s="37"/>
      <c r="N37" s="35"/>
      <c r="O37" s="35"/>
      <c r="P37" s="35"/>
    </row>
    <row r="38" spans="1:16" s="30" customFormat="1" ht="18.75">
      <c r="A38" s="4"/>
      <c r="B38" s="4"/>
      <c r="C38" s="4"/>
      <c r="D38" s="1"/>
      <c r="E38" s="1">
        <v>4637</v>
      </c>
      <c r="F38" s="1"/>
      <c r="G38" s="1">
        <v>5861</v>
      </c>
      <c r="H38" s="1"/>
      <c r="I38" s="1">
        <f>G38-E38</f>
        <v>1224</v>
      </c>
      <c r="J38" s="1"/>
      <c r="K38" s="1">
        <f>I38*5.93</f>
        <v>7258.32</v>
      </c>
      <c r="L38" s="37"/>
      <c r="M38" s="37"/>
      <c r="N38" s="35"/>
      <c r="O38" s="35"/>
      <c r="P38" s="35"/>
    </row>
    <row r="39" spans="1:16" s="30" customFormat="1" ht="18.75">
      <c r="A39" s="4" t="s">
        <v>215</v>
      </c>
      <c r="B39" s="4">
        <v>156</v>
      </c>
      <c r="C39" s="4">
        <v>43990504</v>
      </c>
      <c r="D39" s="42">
        <v>8047</v>
      </c>
      <c r="E39" s="47"/>
      <c r="F39" s="42">
        <v>8842</v>
      </c>
      <c r="G39" s="47"/>
      <c r="H39" s="1">
        <f>F39-D39</f>
        <v>795</v>
      </c>
      <c r="I39" s="1"/>
      <c r="J39" s="1">
        <f>H39*4.15</f>
        <v>3299.2500000000005</v>
      </c>
      <c r="K39" s="1"/>
      <c r="L39" s="45"/>
      <c r="M39" s="45"/>
      <c r="N39" s="35"/>
      <c r="O39" s="35"/>
      <c r="P39" s="35"/>
    </row>
    <row r="40" spans="1:16" s="30" customFormat="1" ht="18.75">
      <c r="A40" s="4" t="s">
        <v>216</v>
      </c>
      <c r="B40" s="4"/>
      <c r="C40" s="4">
        <v>7315550</v>
      </c>
      <c r="D40" s="1"/>
      <c r="E40" s="1">
        <v>17</v>
      </c>
      <c r="F40" s="1"/>
      <c r="G40" s="1">
        <v>17</v>
      </c>
      <c r="H40" s="1"/>
      <c r="I40" s="1">
        <f>G40-E40</f>
        <v>0</v>
      </c>
      <c r="J40" s="1"/>
      <c r="K40" s="1">
        <f>I40*5.93</f>
        <v>0</v>
      </c>
      <c r="L40" s="37"/>
      <c r="M40" s="37"/>
      <c r="N40" s="35"/>
      <c r="O40" s="35"/>
      <c r="P40" s="35"/>
    </row>
    <row r="41" spans="1:16" s="30" customFormat="1" ht="18.75">
      <c r="A41" s="4" t="s">
        <v>216</v>
      </c>
      <c r="B41" s="4"/>
      <c r="C41" s="4">
        <v>6989369</v>
      </c>
      <c r="D41" s="1"/>
      <c r="E41" s="1">
        <v>12823</v>
      </c>
      <c r="F41" s="1"/>
      <c r="G41" s="1">
        <v>12823</v>
      </c>
      <c r="H41" s="1"/>
      <c r="I41" s="1">
        <f>G41-E41</f>
        <v>0</v>
      </c>
      <c r="J41" s="1"/>
      <c r="K41" s="1">
        <f>I41*5.93</f>
        <v>0</v>
      </c>
      <c r="L41" s="37"/>
      <c r="M41" s="37"/>
      <c r="N41" s="35"/>
      <c r="O41" s="35"/>
      <c r="P41" s="35"/>
    </row>
    <row r="42" spans="1:16" s="30" customFormat="1" ht="18.75">
      <c r="A42" s="4" t="s">
        <v>217</v>
      </c>
      <c r="B42" s="4">
        <v>53</v>
      </c>
      <c r="C42" s="4">
        <v>43991472</v>
      </c>
      <c r="D42" s="42"/>
      <c r="E42" s="42">
        <v>7897</v>
      </c>
      <c r="F42" s="42"/>
      <c r="G42" s="42">
        <v>9323</v>
      </c>
      <c r="H42" s="1"/>
      <c r="I42" s="1">
        <f>G42-E42</f>
        <v>1426</v>
      </c>
      <c r="J42" s="1"/>
      <c r="K42" s="1">
        <f>I42*5.93</f>
        <v>8456.18</v>
      </c>
      <c r="L42" s="37"/>
      <c r="M42" s="37"/>
      <c r="N42" s="35"/>
      <c r="O42" s="35"/>
      <c r="P42" s="35"/>
    </row>
    <row r="43" spans="1:16" s="30" customFormat="1" ht="18.75">
      <c r="A43" s="4" t="s">
        <v>218</v>
      </c>
      <c r="B43" s="4">
        <v>141</v>
      </c>
      <c r="C43" s="4">
        <v>7292277</v>
      </c>
      <c r="D43" s="1"/>
      <c r="E43" s="1">
        <v>8863</v>
      </c>
      <c r="F43" s="1"/>
      <c r="G43" s="1">
        <v>8863</v>
      </c>
      <c r="H43" s="1"/>
      <c r="I43" s="1">
        <f>G43-E43</f>
        <v>0</v>
      </c>
      <c r="J43" s="1"/>
      <c r="K43" s="1">
        <f>I43*5.93</f>
        <v>0</v>
      </c>
      <c r="L43" s="37"/>
      <c r="M43" s="37"/>
      <c r="N43" s="35"/>
      <c r="O43" s="35"/>
      <c r="P43" s="35"/>
    </row>
    <row r="44" spans="1:16" s="30" customFormat="1" ht="18.75">
      <c r="A44" s="4" t="s">
        <v>219</v>
      </c>
      <c r="B44" s="4">
        <v>143</v>
      </c>
      <c r="C44" s="4">
        <v>7317438</v>
      </c>
      <c r="D44" s="1">
        <v>10855</v>
      </c>
      <c r="E44" s="1"/>
      <c r="F44" s="1">
        <v>14768</v>
      </c>
      <c r="G44" s="1"/>
      <c r="H44" s="1">
        <f>F44-D44</f>
        <v>3913</v>
      </c>
      <c r="I44" s="1"/>
      <c r="J44" s="1">
        <f>H44*4.15</f>
        <v>16238.95</v>
      </c>
      <c r="K44" s="1"/>
      <c r="L44" s="37"/>
      <c r="M44" s="37"/>
      <c r="N44" s="35"/>
      <c r="O44" s="35"/>
      <c r="P44" s="35"/>
    </row>
    <row r="45" spans="1:16" s="30" customFormat="1" ht="18.75">
      <c r="A45" s="4" t="s">
        <v>220</v>
      </c>
      <c r="B45" s="4">
        <v>60</v>
      </c>
      <c r="C45" s="4">
        <v>43987385</v>
      </c>
      <c r="D45" s="42">
        <v>2625</v>
      </c>
      <c r="E45" s="1"/>
      <c r="F45" s="42">
        <v>2751</v>
      </c>
      <c r="G45" s="1"/>
      <c r="H45" s="1">
        <f>F45-D45</f>
        <v>126</v>
      </c>
      <c r="I45" s="1"/>
      <c r="J45" s="1">
        <f>H45*4.15</f>
        <v>522.9000000000001</v>
      </c>
      <c r="K45" s="1"/>
      <c r="L45" s="37"/>
      <c r="M45" s="37"/>
      <c r="N45" s="35"/>
      <c r="O45" s="35"/>
      <c r="P45" s="35"/>
    </row>
    <row r="46" spans="1:16" s="30" customFormat="1" ht="18.75">
      <c r="A46" s="4" t="s">
        <v>221</v>
      </c>
      <c r="B46" s="4">
        <v>74</v>
      </c>
      <c r="C46" s="4">
        <v>43987372</v>
      </c>
      <c r="D46" s="1"/>
      <c r="E46" s="1">
        <v>390</v>
      </c>
      <c r="F46" s="1"/>
      <c r="G46" s="1">
        <v>442</v>
      </c>
      <c r="H46" s="1"/>
      <c r="I46" s="1">
        <f>G46-E46</f>
        <v>52</v>
      </c>
      <c r="J46" s="1"/>
      <c r="K46" s="1">
        <f>I46*5.93</f>
        <v>308.36</v>
      </c>
      <c r="L46" s="37"/>
      <c r="M46" s="37"/>
      <c r="N46" s="35"/>
      <c r="O46" s="35"/>
      <c r="P46" s="35"/>
    </row>
    <row r="47" spans="1:16" s="30" customFormat="1" ht="18.75">
      <c r="A47" s="4" t="s">
        <v>222</v>
      </c>
      <c r="B47" s="4">
        <v>57</v>
      </c>
      <c r="C47" s="4">
        <v>43991501</v>
      </c>
      <c r="D47" s="42"/>
      <c r="E47" s="42">
        <v>11619</v>
      </c>
      <c r="F47" s="42"/>
      <c r="G47" s="42">
        <v>12690</v>
      </c>
      <c r="H47" s="1"/>
      <c r="I47" s="1">
        <f>G47-E47</f>
        <v>1071</v>
      </c>
      <c r="J47" s="1"/>
      <c r="K47" s="1">
        <f>I47*5.93</f>
        <v>6351.03</v>
      </c>
      <c r="L47" s="37"/>
      <c r="M47" s="37"/>
      <c r="N47" s="35"/>
      <c r="O47" s="35"/>
      <c r="P47" s="35"/>
    </row>
    <row r="48" spans="1:16" s="30" customFormat="1" ht="18.75">
      <c r="A48" s="4" t="s">
        <v>223</v>
      </c>
      <c r="B48" s="4">
        <v>161</v>
      </c>
      <c r="C48" s="4">
        <v>43987384</v>
      </c>
      <c r="D48" s="42">
        <v>2574</v>
      </c>
      <c r="E48" s="1"/>
      <c r="F48" s="42">
        <v>2737</v>
      </c>
      <c r="G48" s="1"/>
      <c r="H48" s="1">
        <f>F48-D48</f>
        <v>163</v>
      </c>
      <c r="I48" s="1"/>
      <c r="J48" s="1">
        <f>H48*4.15</f>
        <v>676.45</v>
      </c>
      <c r="K48" s="1"/>
      <c r="L48" s="37"/>
      <c r="M48" s="37"/>
      <c r="N48" s="35"/>
      <c r="O48" s="35"/>
      <c r="P48" s="35"/>
    </row>
    <row r="49" spans="1:16" s="30" customFormat="1" ht="18.75">
      <c r="A49" s="49" t="s">
        <v>224</v>
      </c>
      <c r="B49" s="4">
        <v>247</v>
      </c>
      <c r="C49" s="4">
        <v>43991634</v>
      </c>
      <c r="D49" s="1"/>
      <c r="E49" s="1">
        <v>43</v>
      </c>
      <c r="F49" s="1"/>
      <c r="G49" s="1">
        <v>44</v>
      </c>
      <c r="H49" s="1"/>
      <c r="I49" s="1">
        <f>G49-E49</f>
        <v>1</v>
      </c>
      <c r="J49" s="1"/>
      <c r="K49" s="1">
        <f>I49*5.93</f>
        <v>5.93</v>
      </c>
      <c r="L49" s="45"/>
      <c r="M49" s="45"/>
      <c r="N49" s="35"/>
      <c r="O49" s="35"/>
      <c r="P49" s="35"/>
    </row>
    <row r="50" spans="1:16" s="30" customFormat="1" ht="18.75">
      <c r="A50" s="49"/>
      <c r="B50" s="4"/>
      <c r="C50" s="4"/>
      <c r="D50" s="1"/>
      <c r="E50" s="1">
        <v>4</v>
      </c>
      <c r="F50" s="1"/>
      <c r="G50" s="1">
        <v>4</v>
      </c>
      <c r="H50" s="1"/>
      <c r="I50" s="1">
        <f>G50-E50</f>
        <v>0</v>
      </c>
      <c r="J50" s="1"/>
      <c r="K50" s="1">
        <f>I50*5.93</f>
        <v>0</v>
      </c>
      <c r="L50" s="45"/>
      <c r="M50" s="45"/>
      <c r="N50" s="35"/>
      <c r="O50" s="35"/>
      <c r="P50" s="35"/>
    </row>
    <row r="51" spans="1:16" s="30" customFormat="1" ht="18.75">
      <c r="A51" s="4" t="s">
        <v>225</v>
      </c>
      <c r="B51" s="4">
        <v>236</v>
      </c>
      <c r="C51" s="4">
        <v>43991502</v>
      </c>
      <c r="D51" s="42"/>
      <c r="E51" s="42">
        <v>2434</v>
      </c>
      <c r="F51" s="42"/>
      <c r="G51" s="42">
        <v>2616</v>
      </c>
      <c r="H51" s="1"/>
      <c r="I51" s="1">
        <f>G51-E51</f>
        <v>182</v>
      </c>
      <c r="J51" s="1"/>
      <c r="K51" s="1">
        <f>I51*5.93</f>
        <v>1079.26</v>
      </c>
      <c r="L51" s="37"/>
      <c r="M51" s="37"/>
      <c r="N51" s="35"/>
      <c r="O51" s="35"/>
      <c r="P51" s="35"/>
    </row>
    <row r="52" spans="1:16" s="30" customFormat="1" ht="18.75">
      <c r="A52" s="4" t="s">
        <v>226</v>
      </c>
      <c r="B52" s="4">
        <v>159</v>
      </c>
      <c r="C52" s="4">
        <v>6914599</v>
      </c>
      <c r="D52" s="1"/>
      <c r="E52" s="1">
        <v>12271</v>
      </c>
      <c r="F52" s="1"/>
      <c r="G52" s="1">
        <v>12381</v>
      </c>
      <c r="H52" s="1"/>
      <c r="I52" s="1">
        <f>G52-E52</f>
        <v>110</v>
      </c>
      <c r="J52" s="1"/>
      <c r="K52" s="1">
        <f>I52*5.93</f>
        <v>652.3</v>
      </c>
      <c r="L52" s="37"/>
      <c r="M52" s="37"/>
      <c r="N52" s="35"/>
      <c r="O52" s="35"/>
      <c r="P52" s="35"/>
    </row>
    <row r="53" spans="1:16" s="30" customFormat="1" ht="18.75">
      <c r="A53" s="4" t="s">
        <v>227</v>
      </c>
      <c r="B53" s="4">
        <v>164</v>
      </c>
      <c r="C53" s="4">
        <v>7296752</v>
      </c>
      <c r="D53" s="1">
        <v>50675</v>
      </c>
      <c r="E53" s="1"/>
      <c r="F53" s="1">
        <v>50840</v>
      </c>
      <c r="G53" s="1"/>
      <c r="H53" s="1">
        <f>F53-D53</f>
        <v>165</v>
      </c>
      <c r="I53" s="1"/>
      <c r="J53" s="1">
        <f>H53*4.15</f>
        <v>684.7500000000001</v>
      </c>
      <c r="K53" s="1"/>
      <c r="L53" s="37"/>
      <c r="M53" s="37"/>
      <c r="N53" s="35"/>
      <c r="O53" s="35"/>
      <c r="P53" s="35"/>
    </row>
    <row r="54" spans="1:16" s="30" customFormat="1" ht="18.75">
      <c r="A54" s="4" t="s">
        <v>228</v>
      </c>
      <c r="B54" s="4">
        <v>137</v>
      </c>
      <c r="C54" s="48" t="s">
        <v>229</v>
      </c>
      <c r="D54" s="1"/>
      <c r="E54" s="1">
        <v>740</v>
      </c>
      <c r="F54" s="1"/>
      <c r="G54" s="1">
        <v>740</v>
      </c>
      <c r="H54" s="1"/>
      <c r="I54" s="1">
        <f>G54-E54</f>
        <v>0</v>
      </c>
      <c r="J54" s="1"/>
      <c r="K54" s="1">
        <f>I54*5.93</f>
        <v>0</v>
      </c>
      <c r="L54" s="37"/>
      <c r="M54" s="37"/>
      <c r="N54" s="35"/>
      <c r="O54" s="35"/>
      <c r="P54" s="35"/>
    </row>
    <row r="55" spans="1:16" s="30" customFormat="1" ht="18.75">
      <c r="A55" s="4" t="s">
        <v>230</v>
      </c>
      <c r="B55" s="4">
        <v>153</v>
      </c>
      <c r="C55" s="4">
        <v>7296089</v>
      </c>
      <c r="D55" s="1"/>
      <c r="E55" s="1">
        <v>20221</v>
      </c>
      <c r="F55" s="1"/>
      <c r="G55" s="1">
        <v>20221</v>
      </c>
      <c r="H55" s="1"/>
      <c r="I55" s="1">
        <f>G55-E55</f>
        <v>0</v>
      </c>
      <c r="J55" s="1"/>
      <c r="K55" s="1">
        <f>I55*5.93</f>
        <v>0</v>
      </c>
      <c r="L55" s="37"/>
      <c r="M55" s="45"/>
      <c r="N55" s="35"/>
      <c r="O55" s="35"/>
      <c r="P55" s="35"/>
    </row>
    <row r="56" spans="1:16" s="30" customFormat="1" ht="18.75">
      <c r="A56" s="4" t="s">
        <v>231</v>
      </c>
      <c r="B56" s="4">
        <v>158</v>
      </c>
      <c r="C56" s="4">
        <v>43990485</v>
      </c>
      <c r="D56" s="42">
        <v>4806</v>
      </c>
      <c r="E56" s="1"/>
      <c r="F56" s="42">
        <v>5333</v>
      </c>
      <c r="G56" s="1"/>
      <c r="H56" s="1">
        <f>F56-D56</f>
        <v>527</v>
      </c>
      <c r="I56" s="1"/>
      <c r="J56" s="1">
        <f>H56*4.15</f>
        <v>2187.05</v>
      </c>
      <c r="K56" s="1"/>
      <c r="L56" s="37"/>
      <c r="M56" s="37"/>
      <c r="N56" s="35"/>
      <c r="O56" s="35"/>
      <c r="P56" s="35"/>
    </row>
    <row r="57" spans="1:16" s="30" customFormat="1" ht="18.75">
      <c r="A57" s="4" t="s">
        <v>232</v>
      </c>
      <c r="B57" s="4">
        <v>136</v>
      </c>
      <c r="C57" s="4">
        <v>43987569</v>
      </c>
      <c r="D57" s="1"/>
      <c r="E57" s="1">
        <v>4</v>
      </c>
      <c r="F57" s="1"/>
      <c r="G57" s="1">
        <v>4</v>
      </c>
      <c r="H57" s="1"/>
      <c r="I57" s="1">
        <f>G57-E57</f>
        <v>0</v>
      </c>
      <c r="J57" s="1"/>
      <c r="K57" s="1">
        <f>I57*5.93</f>
        <v>0</v>
      </c>
      <c r="L57" s="37"/>
      <c r="M57" s="37"/>
      <c r="N57" s="35"/>
      <c r="O57" s="35"/>
      <c r="P57" s="35"/>
    </row>
    <row r="58" spans="1:16" s="30" customFormat="1" ht="18.75">
      <c r="A58" s="4" t="s">
        <v>233</v>
      </c>
      <c r="B58" s="4">
        <v>135</v>
      </c>
      <c r="C58" s="4">
        <v>43991610</v>
      </c>
      <c r="D58" s="1"/>
      <c r="E58" s="1">
        <v>3</v>
      </c>
      <c r="F58" s="1"/>
      <c r="G58" s="1">
        <v>3</v>
      </c>
      <c r="H58" s="1"/>
      <c r="I58" s="1">
        <f>G58-E58</f>
        <v>0</v>
      </c>
      <c r="J58" s="1"/>
      <c r="K58" s="1">
        <f>I58*5.93</f>
        <v>0</v>
      </c>
      <c r="L58" s="37"/>
      <c r="M58" s="37"/>
      <c r="N58" s="35"/>
      <c r="O58" s="35"/>
      <c r="P58" s="35"/>
    </row>
    <row r="59" spans="1:16" s="30" customFormat="1" ht="18.75">
      <c r="A59" s="4" t="s">
        <v>234</v>
      </c>
      <c r="B59" s="4">
        <v>165</v>
      </c>
      <c r="C59" s="4">
        <v>6989374</v>
      </c>
      <c r="D59" s="1">
        <v>82355</v>
      </c>
      <c r="E59" s="1"/>
      <c r="F59" s="1">
        <v>84054</v>
      </c>
      <c r="G59" s="1"/>
      <c r="H59" s="1">
        <f>F59-D59</f>
        <v>1699</v>
      </c>
      <c r="I59" s="1"/>
      <c r="J59" s="1">
        <f>H59*4.15</f>
        <v>7050.85</v>
      </c>
      <c r="K59" s="1"/>
      <c r="L59" s="37"/>
      <c r="M59" s="37"/>
      <c r="N59" s="35"/>
      <c r="O59" s="35"/>
      <c r="P59" s="35"/>
    </row>
    <row r="60" spans="1:16" s="30" customFormat="1" ht="18.75">
      <c r="A60" s="4" t="s">
        <v>235</v>
      </c>
      <c r="B60" s="4">
        <v>71</v>
      </c>
      <c r="C60" s="4">
        <v>43991612</v>
      </c>
      <c r="D60" s="42">
        <v>6988</v>
      </c>
      <c r="E60" s="1"/>
      <c r="F60" s="42">
        <v>7513</v>
      </c>
      <c r="G60" s="1"/>
      <c r="H60" s="1">
        <f>F60-D60</f>
        <v>525</v>
      </c>
      <c r="I60" s="1"/>
      <c r="J60" s="1">
        <f>H60*4.15</f>
        <v>2178.75</v>
      </c>
      <c r="K60" s="1"/>
      <c r="L60" s="37"/>
      <c r="M60" s="37"/>
      <c r="N60" s="35"/>
      <c r="O60" s="35"/>
      <c r="P60" s="35"/>
    </row>
    <row r="61" spans="1:16" s="30" customFormat="1" ht="18.75">
      <c r="A61" s="4" t="s">
        <v>236</v>
      </c>
      <c r="B61" s="4">
        <v>69</v>
      </c>
      <c r="C61" s="4">
        <v>43991608</v>
      </c>
      <c r="D61" s="42">
        <v>1623</v>
      </c>
      <c r="E61" s="1"/>
      <c r="F61" s="42">
        <v>1705</v>
      </c>
      <c r="G61" s="1"/>
      <c r="H61" s="1">
        <f>F61-D61</f>
        <v>82</v>
      </c>
      <c r="I61" s="1"/>
      <c r="J61" s="1">
        <f>H61*4.15</f>
        <v>340.3</v>
      </c>
      <c r="K61" s="1"/>
      <c r="L61" s="37"/>
      <c r="M61" s="37"/>
      <c r="N61" s="35"/>
      <c r="O61" s="35"/>
      <c r="P61" s="35"/>
    </row>
    <row r="62" spans="1:16" s="30" customFormat="1" ht="18.75">
      <c r="A62" s="4" t="s">
        <v>237</v>
      </c>
      <c r="B62" s="4">
        <v>150</v>
      </c>
      <c r="C62" s="4">
        <v>43990435</v>
      </c>
      <c r="D62" s="42"/>
      <c r="E62" s="42">
        <v>1513</v>
      </c>
      <c r="F62" s="42"/>
      <c r="G62" s="42">
        <v>1665</v>
      </c>
      <c r="H62" s="1"/>
      <c r="I62" s="1">
        <f>G62-E62</f>
        <v>152</v>
      </c>
      <c r="J62" s="1"/>
      <c r="K62" s="1">
        <f>I62*5.93</f>
        <v>901.3599999999999</v>
      </c>
      <c r="L62" s="37"/>
      <c r="M62" s="37"/>
      <c r="N62" s="35"/>
      <c r="O62" s="35"/>
      <c r="P62" s="35"/>
    </row>
    <row r="63" spans="1:16" s="30" customFormat="1" ht="18.75">
      <c r="A63" s="4" t="s">
        <v>238</v>
      </c>
      <c r="B63" s="4">
        <v>168</v>
      </c>
      <c r="C63" s="4">
        <v>4096780</v>
      </c>
      <c r="D63" s="1">
        <v>1320</v>
      </c>
      <c r="E63" s="1"/>
      <c r="F63" s="1">
        <v>1419</v>
      </c>
      <c r="G63" s="1"/>
      <c r="H63" s="1">
        <f aca="true" t="shared" si="1" ref="H63:H68">F63-D63</f>
        <v>99</v>
      </c>
      <c r="I63" s="1"/>
      <c r="J63" s="1">
        <f aca="true" t="shared" si="2" ref="J63:J68">H63*4.15</f>
        <v>410.85</v>
      </c>
      <c r="K63" s="1"/>
      <c r="L63" s="37"/>
      <c r="M63" s="37"/>
      <c r="N63" s="35"/>
      <c r="O63" s="35"/>
      <c r="P63" s="35"/>
    </row>
    <row r="64" spans="1:16" s="30" customFormat="1" ht="18.75">
      <c r="A64" s="4" t="s">
        <v>239</v>
      </c>
      <c r="B64" s="4">
        <v>54</v>
      </c>
      <c r="C64" s="4">
        <v>43990845</v>
      </c>
      <c r="D64" s="42">
        <v>6046</v>
      </c>
      <c r="E64" s="1"/>
      <c r="F64" s="42">
        <v>6552</v>
      </c>
      <c r="G64" s="1"/>
      <c r="H64" s="1">
        <f t="shared" si="1"/>
        <v>506</v>
      </c>
      <c r="I64" s="42"/>
      <c r="J64" s="1">
        <f t="shared" si="2"/>
        <v>2099.9</v>
      </c>
      <c r="K64" s="42"/>
      <c r="L64" s="37"/>
      <c r="M64" s="37"/>
      <c r="N64" s="35"/>
      <c r="O64" s="35"/>
      <c r="P64" s="35"/>
    </row>
    <row r="65" spans="1:16" s="30" customFormat="1" ht="18.75">
      <c r="A65" s="4" t="s">
        <v>240</v>
      </c>
      <c r="B65" s="4">
        <v>79</v>
      </c>
      <c r="C65" s="48" t="s">
        <v>241</v>
      </c>
      <c r="D65" s="1">
        <v>11</v>
      </c>
      <c r="E65" s="1"/>
      <c r="F65" s="1">
        <v>11</v>
      </c>
      <c r="G65" s="1"/>
      <c r="H65" s="1">
        <f t="shared" si="1"/>
        <v>0</v>
      </c>
      <c r="I65" s="42"/>
      <c r="J65" s="1">
        <f t="shared" si="2"/>
        <v>0</v>
      </c>
      <c r="K65" s="42"/>
      <c r="L65" s="37"/>
      <c r="M65" s="37"/>
      <c r="N65" s="35"/>
      <c r="O65" s="35"/>
      <c r="P65" s="35"/>
    </row>
    <row r="66" spans="1:16" s="30" customFormat="1" ht="18.75">
      <c r="A66" s="4" t="s">
        <v>242</v>
      </c>
      <c r="B66" s="4">
        <v>70</v>
      </c>
      <c r="C66" s="4">
        <v>43987507</v>
      </c>
      <c r="D66" s="42">
        <v>2894</v>
      </c>
      <c r="E66" s="1"/>
      <c r="F66" s="42">
        <v>3181</v>
      </c>
      <c r="G66" s="1"/>
      <c r="H66" s="1">
        <f t="shared" si="1"/>
        <v>287</v>
      </c>
      <c r="I66" s="1"/>
      <c r="J66" s="1">
        <f t="shared" si="2"/>
        <v>1191.0500000000002</v>
      </c>
      <c r="K66" s="1"/>
      <c r="L66" s="37"/>
      <c r="M66" s="37"/>
      <c r="N66" s="35"/>
      <c r="O66" s="35"/>
      <c r="P66" s="35"/>
    </row>
    <row r="67" spans="1:16" s="30" customFormat="1" ht="18.75">
      <c r="A67" s="4" t="s">
        <v>243</v>
      </c>
      <c r="B67" s="4">
        <v>78</v>
      </c>
      <c r="C67" s="4">
        <v>43976862</v>
      </c>
      <c r="D67" s="42">
        <v>3201</v>
      </c>
      <c r="E67" s="1"/>
      <c r="F67" s="42">
        <v>3369</v>
      </c>
      <c r="G67" s="1"/>
      <c r="H67" s="1">
        <f t="shared" si="1"/>
        <v>168</v>
      </c>
      <c r="I67" s="1"/>
      <c r="J67" s="1">
        <f t="shared" si="2"/>
        <v>697.2</v>
      </c>
      <c r="K67" s="1"/>
      <c r="L67" s="37"/>
      <c r="M67" s="37"/>
      <c r="N67" s="35"/>
      <c r="O67" s="35"/>
      <c r="P67" s="35"/>
    </row>
    <row r="68" spans="1:16" s="30" customFormat="1" ht="18.75">
      <c r="A68" s="4" t="s">
        <v>244</v>
      </c>
      <c r="B68" s="4">
        <v>45</v>
      </c>
      <c r="C68" s="4">
        <v>43990505</v>
      </c>
      <c r="D68" s="42">
        <v>1839</v>
      </c>
      <c r="E68" s="1"/>
      <c r="F68" s="42">
        <v>2028</v>
      </c>
      <c r="G68" s="1"/>
      <c r="H68" s="1">
        <f t="shared" si="1"/>
        <v>189</v>
      </c>
      <c r="I68" s="1"/>
      <c r="J68" s="1">
        <f t="shared" si="2"/>
        <v>784.35</v>
      </c>
      <c r="K68" s="1"/>
      <c r="L68" s="37"/>
      <c r="M68" s="37"/>
      <c r="N68" s="35"/>
      <c r="O68" s="35"/>
      <c r="P68" s="35"/>
    </row>
    <row r="69" spans="1:16" s="30" customFormat="1" ht="18.75">
      <c r="A69" s="4" t="s">
        <v>245</v>
      </c>
      <c r="B69" s="4">
        <v>134</v>
      </c>
      <c r="C69" s="4">
        <v>42306044</v>
      </c>
      <c r="D69" s="1"/>
      <c r="E69" s="1">
        <v>15835</v>
      </c>
      <c r="F69" s="1"/>
      <c r="G69" s="1">
        <v>17292</v>
      </c>
      <c r="H69" s="1"/>
      <c r="I69" s="1">
        <f>G69-E69</f>
        <v>1457</v>
      </c>
      <c r="J69" s="1"/>
      <c r="K69" s="1">
        <f>I69*5.93</f>
        <v>8640.01</v>
      </c>
      <c r="L69" s="37"/>
      <c r="M69" s="37"/>
      <c r="N69" s="35"/>
      <c r="O69" s="35"/>
      <c r="P69" s="35"/>
    </row>
    <row r="70" spans="1:16" s="30" customFormat="1" ht="18.75">
      <c r="A70" s="4" t="s">
        <v>246</v>
      </c>
      <c r="B70" s="4">
        <v>75</v>
      </c>
      <c r="C70" s="4">
        <v>43987352</v>
      </c>
      <c r="D70" s="42"/>
      <c r="E70" s="42">
        <v>3331</v>
      </c>
      <c r="F70" s="42"/>
      <c r="G70" s="42">
        <v>3718</v>
      </c>
      <c r="H70" s="1"/>
      <c r="I70" s="1">
        <f>G70-E70</f>
        <v>387</v>
      </c>
      <c r="J70" s="1"/>
      <c r="K70" s="1">
        <f>I70*5.93</f>
        <v>2294.91</v>
      </c>
      <c r="L70" s="37"/>
      <c r="M70" s="37"/>
      <c r="N70" s="35"/>
      <c r="O70" s="35"/>
      <c r="P70" s="35"/>
    </row>
    <row r="71" spans="1:16" s="30" customFormat="1" ht="18.75">
      <c r="A71" s="4" t="s">
        <v>247</v>
      </c>
      <c r="B71" s="4">
        <v>133</v>
      </c>
      <c r="C71" s="48" t="s">
        <v>248</v>
      </c>
      <c r="D71" s="1"/>
      <c r="E71" s="1">
        <v>3211</v>
      </c>
      <c r="F71" s="1"/>
      <c r="G71" s="1">
        <v>3211</v>
      </c>
      <c r="H71" s="1"/>
      <c r="I71" s="1">
        <f>G71-E71</f>
        <v>0</v>
      </c>
      <c r="J71" s="1"/>
      <c r="K71" s="1">
        <f>I71*5.93</f>
        <v>0</v>
      </c>
      <c r="L71" s="37"/>
      <c r="M71" s="37"/>
      <c r="N71" s="35"/>
      <c r="O71" s="35"/>
      <c r="P71" s="35"/>
    </row>
    <row r="72" spans="1:16" s="30" customFormat="1" ht="18.75">
      <c r="A72" s="4" t="s">
        <v>249</v>
      </c>
      <c r="B72" s="4">
        <v>157</v>
      </c>
      <c r="C72" s="4">
        <v>43978099</v>
      </c>
      <c r="D72" s="42">
        <v>13306</v>
      </c>
      <c r="E72" s="1"/>
      <c r="F72" s="42">
        <v>15300</v>
      </c>
      <c r="G72" s="1"/>
      <c r="H72" s="1">
        <f aca="true" t="shared" si="3" ref="H72:H79">F72-D72</f>
        <v>1994</v>
      </c>
      <c r="I72" s="1"/>
      <c r="J72" s="1">
        <f aca="true" t="shared" si="4" ref="J72:J79">H72*4.15</f>
        <v>8275.1</v>
      </c>
      <c r="K72" s="1"/>
      <c r="L72" s="37"/>
      <c r="M72" s="37"/>
      <c r="N72" s="35"/>
      <c r="O72" s="35"/>
      <c r="P72" s="35"/>
    </row>
    <row r="73" spans="1:16" s="30" customFormat="1" ht="18.75">
      <c r="A73" s="4" t="s">
        <v>250</v>
      </c>
      <c r="B73" s="4">
        <v>169</v>
      </c>
      <c r="C73" s="4">
        <v>43978102</v>
      </c>
      <c r="D73" s="42">
        <v>1740</v>
      </c>
      <c r="E73" s="1"/>
      <c r="F73" s="42">
        <v>1848</v>
      </c>
      <c r="G73" s="1"/>
      <c r="H73" s="1">
        <f t="shared" si="3"/>
        <v>108</v>
      </c>
      <c r="I73" s="1"/>
      <c r="J73" s="1">
        <f t="shared" si="4"/>
        <v>448.20000000000005</v>
      </c>
      <c r="K73" s="1"/>
      <c r="L73" s="37"/>
      <c r="M73" s="37"/>
      <c r="N73" s="35"/>
      <c r="O73" s="35"/>
      <c r="P73" s="35"/>
    </row>
    <row r="74" spans="1:16" s="30" customFormat="1" ht="18.75">
      <c r="A74" s="4" t="s">
        <v>251</v>
      </c>
      <c r="B74" s="4">
        <v>66</v>
      </c>
      <c r="C74" s="4">
        <v>43977187</v>
      </c>
      <c r="D74" s="42">
        <v>4210</v>
      </c>
      <c r="E74" s="1"/>
      <c r="F74" s="42">
        <v>4580</v>
      </c>
      <c r="G74" s="1"/>
      <c r="H74" s="1">
        <f t="shared" si="3"/>
        <v>370</v>
      </c>
      <c r="I74" s="1"/>
      <c r="J74" s="1">
        <f t="shared" si="4"/>
        <v>1535.5000000000002</v>
      </c>
      <c r="K74" s="1"/>
      <c r="L74" s="37"/>
      <c r="M74" s="37"/>
      <c r="N74" s="35"/>
      <c r="O74" s="35"/>
      <c r="P74" s="35"/>
    </row>
    <row r="75" spans="1:16" s="30" customFormat="1" ht="18.75">
      <c r="A75" s="4" t="s">
        <v>252</v>
      </c>
      <c r="B75" s="4">
        <v>58</v>
      </c>
      <c r="C75" s="4">
        <v>43987401</v>
      </c>
      <c r="D75" s="1">
        <v>1954</v>
      </c>
      <c r="E75" s="1"/>
      <c r="F75" s="1">
        <v>2526</v>
      </c>
      <c r="G75" s="1"/>
      <c r="H75" s="1">
        <f t="shared" si="3"/>
        <v>572</v>
      </c>
      <c r="I75" s="1"/>
      <c r="J75" s="1">
        <f t="shared" si="4"/>
        <v>2373.8</v>
      </c>
      <c r="K75" s="1"/>
      <c r="L75" s="37"/>
      <c r="M75" s="37"/>
      <c r="N75" s="35"/>
      <c r="O75" s="35"/>
      <c r="P75" s="35"/>
    </row>
    <row r="76" spans="1:16" s="30" customFormat="1" ht="18.75">
      <c r="A76" s="4" t="s">
        <v>253</v>
      </c>
      <c r="B76" s="4">
        <v>77</v>
      </c>
      <c r="C76" s="4">
        <v>6989350</v>
      </c>
      <c r="D76" s="1">
        <v>62502</v>
      </c>
      <c r="E76" s="1"/>
      <c r="F76" s="1">
        <v>63216</v>
      </c>
      <c r="G76" s="1"/>
      <c r="H76" s="1">
        <f t="shared" si="3"/>
        <v>714</v>
      </c>
      <c r="I76" s="1"/>
      <c r="J76" s="1">
        <f t="shared" si="4"/>
        <v>2963.1000000000004</v>
      </c>
      <c r="K76" s="1"/>
      <c r="L76" s="37"/>
      <c r="M76" s="37"/>
      <c r="N76" s="35"/>
      <c r="O76" s="35"/>
      <c r="P76" s="35"/>
    </row>
    <row r="77" spans="1:16" s="30" customFormat="1" ht="18.75">
      <c r="A77" s="4" t="s">
        <v>254</v>
      </c>
      <c r="B77" s="4">
        <v>162</v>
      </c>
      <c r="C77" s="4">
        <v>43987450</v>
      </c>
      <c r="D77" s="42">
        <v>6350</v>
      </c>
      <c r="E77" s="1"/>
      <c r="F77" s="42">
        <v>7038</v>
      </c>
      <c r="G77" s="1"/>
      <c r="H77" s="1">
        <f t="shared" si="3"/>
        <v>688</v>
      </c>
      <c r="I77" s="1"/>
      <c r="J77" s="1">
        <f t="shared" si="4"/>
        <v>2855.2000000000003</v>
      </c>
      <c r="K77" s="1"/>
      <c r="L77" s="37"/>
      <c r="M77" s="37"/>
      <c r="N77" s="35"/>
      <c r="O77" s="35"/>
      <c r="P77" s="35"/>
    </row>
    <row r="78" spans="1:16" s="30" customFormat="1" ht="18.75">
      <c r="A78" s="4" t="s">
        <v>255</v>
      </c>
      <c r="B78" s="4">
        <v>155</v>
      </c>
      <c r="C78" s="4">
        <v>43987473</v>
      </c>
      <c r="D78" s="1">
        <v>8849</v>
      </c>
      <c r="E78" s="1"/>
      <c r="F78" s="1">
        <v>9170</v>
      </c>
      <c r="G78" s="1"/>
      <c r="H78" s="1">
        <f t="shared" si="3"/>
        <v>321</v>
      </c>
      <c r="I78" s="1"/>
      <c r="J78" s="1">
        <f t="shared" si="4"/>
        <v>1332.15</v>
      </c>
      <c r="K78" s="1"/>
      <c r="L78" s="37"/>
      <c r="M78" s="37"/>
      <c r="N78" s="35"/>
      <c r="O78" s="35"/>
      <c r="P78" s="35"/>
    </row>
    <row r="79" spans="1:16" s="30" customFormat="1" ht="18.75">
      <c r="A79" s="4" t="s">
        <v>256</v>
      </c>
      <c r="B79" s="4">
        <v>52</v>
      </c>
      <c r="C79" s="4">
        <v>43987415</v>
      </c>
      <c r="D79" s="1">
        <v>2015</v>
      </c>
      <c r="E79" s="1"/>
      <c r="F79" s="1">
        <v>2228</v>
      </c>
      <c r="G79" s="1"/>
      <c r="H79" s="1">
        <f t="shared" si="3"/>
        <v>213</v>
      </c>
      <c r="I79" s="1"/>
      <c r="J79" s="1">
        <f t="shared" si="4"/>
        <v>883.95</v>
      </c>
      <c r="K79" s="1"/>
      <c r="L79" s="37"/>
      <c r="M79" s="37"/>
      <c r="N79" s="35"/>
      <c r="O79" s="35"/>
      <c r="P79" s="35"/>
    </row>
    <row r="80" spans="1:16" s="30" customFormat="1" ht="18.75">
      <c r="A80" s="4" t="s">
        <v>257</v>
      </c>
      <c r="B80" s="4">
        <v>132</v>
      </c>
      <c r="C80" s="48" t="s">
        <v>258</v>
      </c>
      <c r="D80" s="1"/>
      <c r="E80" s="1">
        <v>2388</v>
      </c>
      <c r="F80" s="1"/>
      <c r="G80" s="1">
        <v>2388</v>
      </c>
      <c r="H80" s="1"/>
      <c r="I80" s="1">
        <f>G80-E80</f>
        <v>0</v>
      </c>
      <c r="J80" s="1"/>
      <c r="K80" s="1">
        <f>I80*5.93</f>
        <v>0</v>
      </c>
      <c r="L80" s="37"/>
      <c r="M80" s="37"/>
      <c r="N80" s="35"/>
      <c r="O80" s="35"/>
      <c r="P80" s="35"/>
    </row>
    <row r="81" spans="1:16" s="30" customFormat="1" ht="18.75">
      <c r="A81" s="4" t="s">
        <v>259</v>
      </c>
      <c r="B81" s="4">
        <v>76</v>
      </c>
      <c r="C81" s="4">
        <v>43979416</v>
      </c>
      <c r="D81" s="42">
        <v>3618</v>
      </c>
      <c r="E81" s="1"/>
      <c r="F81" s="42">
        <v>3934</v>
      </c>
      <c r="G81" s="1"/>
      <c r="H81" s="1">
        <f>F81-D81</f>
        <v>316</v>
      </c>
      <c r="I81" s="1"/>
      <c r="J81" s="1">
        <f>H81*4.15</f>
        <v>1311.4</v>
      </c>
      <c r="K81" s="1"/>
      <c r="L81" s="37"/>
      <c r="M81" s="37"/>
      <c r="N81" s="35"/>
      <c r="O81" s="35"/>
      <c r="P81" s="35"/>
    </row>
    <row r="82" spans="1:16" s="30" customFormat="1" ht="18.75">
      <c r="A82" s="4" t="s">
        <v>260</v>
      </c>
      <c r="B82" s="4">
        <v>56</v>
      </c>
      <c r="C82" s="4">
        <v>43987409</v>
      </c>
      <c r="D82" s="42">
        <v>7576</v>
      </c>
      <c r="E82" s="1"/>
      <c r="F82" s="42">
        <v>8202</v>
      </c>
      <c r="G82" s="1"/>
      <c r="H82" s="1">
        <f>F82-D82</f>
        <v>626</v>
      </c>
      <c r="I82" s="1"/>
      <c r="J82" s="1">
        <f>H82*4.15</f>
        <v>2597.9</v>
      </c>
      <c r="K82" s="1"/>
      <c r="L82" s="37"/>
      <c r="M82" s="37"/>
      <c r="N82" s="35"/>
      <c r="O82" s="35"/>
      <c r="P82" s="35"/>
    </row>
    <row r="83" spans="1:16" s="30" customFormat="1" ht="18.75">
      <c r="A83" s="4" t="s">
        <v>261</v>
      </c>
      <c r="B83" s="4">
        <v>151</v>
      </c>
      <c r="C83" s="4">
        <v>7338197</v>
      </c>
      <c r="D83" s="1"/>
      <c r="E83" s="1">
        <v>50164</v>
      </c>
      <c r="F83" s="1"/>
      <c r="G83" s="1">
        <v>50415</v>
      </c>
      <c r="H83" s="1"/>
      <c r="I83" s="1">
        <f>G83-E83</f>
        <v>251</v>
      </c>
      <c r="J83" s="1"/>
      <c r="K83" s="1">
        <f>I83*5.93</f>
        <v>1488.4299999999998</v>
      </c>
      <c r="L83" s="37"/>
      <c r="M83" s="37"/>
      <c r="N83" s="35"/>
      <c r="O83" s="35"/>
      <c r="P83" s="35"/>
    </row>
    <row r="84" spans="1:16" s="30" customFormat="1" ht="18.75">
      <c r="A84" s="4" t="s">
        <v>262</v>
      </c>
      <c r="B84" s="4">
        <v>131</v>
      </c>
      <c r="C84" s="4">
        <v>43991623</v>
      </c>
      <c r="D84" s="42"/>
      <c r="E84" s="42">
        <v>2271</v>
      </c>
      <c r="F84" s="42"/>
      <c r="G84" s="42">
        <v>2446</v>
      </c>
      <c r="H84" s="1"/>
      <c r="I84" s="1">
        <f>G84-E84</f>
        <v>175</v>
      </c>
      <c r="J84" s="1"/>
      <c r="K84" s="1">
        <f>I84*5.93</f>
        <v>1037.75</v>
      </c>
      <c r="L84" s="37"/>
      <c r="M84" s="37"/>
      <c r="N84" s="35"/>
      <c r="O84" s="35"/>
      <c r="P84" s="35"/>
    </row>
    <row r="85" spans="1:16" s="30" customFormat="1" ht="18.75">
      <c r="A85" s="4" t="s">
        <v>263</v>
      </c>
      <c r="B85" s="4">
        <v>68</v>
      </c>
      <c r="C85" s="4">
        <v>43987573</v>
      </c>
      <c r="D85" s="42">
        <v>22281</v>
      </c>
      <c r="E85" s="1"/>
      <c r="F85" s="42">
        <v>25199</v>
      </c>
      <c r="G85" s="1"/>
      <c r="H85" s="1">
        <f>F85-D85</f>
        <v>2918</v>
      </c>
      <c r="I85" s="1"/>
      <c r="J85" s="1">
        <f>H85*4.15</f>
        <v>12109.7</v>
      </c>
      <c r="K85" s="1"/>
      <c r="L85" s="37"/>
      <c r="M85" s="37"/>
      <c r="N85" s="35"/>
      <c r="O85" s="35"/>
      <c r="P85" s="35"/>
    </row>
    <row r="86" spans="1:16" s="30" customFormat="1" ht="18.75">
      <c r="A86" s="4" t="s">
        <v>264</v>
      </c>
      <c r="B86" s="4">
        <v>140</v>
      </c>
      <c r="C86" s="4">
        <v>43990489</v>
      </c>
      <c r="D86" s="42"/>
      <c r="E86" s="42">
        <v>1447</v>
      </c>
      <c r="F86" s="42"/>
      <c r="G86" s="42">
        <v>1585</v>
      </c>
      <c r="H86" s="1"/>
      <c r="I86" s="1">
        <f>G86-E86</f>
        <v>138</v>
      </c>
      <c r="J86" s="1"/>
      <c r="K86" s="1">
        <f>I86*5.93</f>
        <v>818.3399999999999</v>
      </c>
      <c r="L86" s="37"/>
      <c r="M86" s="37"/>
      <c r="N86" s="35"/>
      <c r="O86" s="35"/>
      <c r="P86" s="35"/>
    </row>
    <row r="87" spans="1:16" s="30" customFormat="1" ht="18.75">
      <c r="A87" s="4" t="s">
        <v>265</v>
      </c>
      <c r="B87" s="4">
        <v>174</v>
      </c>
      <c r="C87" s="4">
        <v>7317441</v>
      </c>
      <c r="D87" s="1"/>
      <c r="E87" s="1">
        <v>84949</v>
      </c>
      <c r="F87" s="1"/>
      <c r="G87" s="1">
        <v>88876</v>
      </c>
      <c r="H87" s="1"/>
      <c r="I87" s="1">
        <f>G87-E87</f>
        <v>3927</v>
      </c>
      <c r="J87" s="1"/>
      <c r="K87" s="1">
        <f>I87*5.93</f>
        <v>23287.11</v>
      </c>
      <c r="L87" s="37"/>
      <c r="M87" s="37"/>
      <c r="N87" s="35"/>
      <c r="O87" s="35"/>
      <c r="P87" s="35"/>
    </row>
    <row r="88" spans="1:16" s="30" customFormat="1" ht="18.75">
      <c r="A88" s="4"/>
      <c r="B88" s="4"/>
      <c r="C88" s="4"/>
      <c r="D88" s="8"/>
      <c r="E88" s="8"/>
      <c r="F88" s="8"/>
      <c r="G88" s="8"/>
      <c r="H88" s="3">
        <f>SUM(H3:H87)</f>
        <v>39719</v>
      </c>
      <c r="I88" s="3">
        <f>SUM(I3:I87)</f>
        <v>29018</v>
      </c>
      <c r="J88" s="3">
        <f>SUM(J3:J87)</f>
        <v>164833.85000000006</v>
      </c>
      <c r="K88" s="3">
        <f>SUM(K3:K87)</f>
        <v>172076.74</v>
      </c>
      <c r="L88" s="50"/>
      <c r="M88" s="50"/>
      <c r="N88" s="50"/>
      <c r="O88" s="35"/>
      <c r="P88" s="50"/>
    </row>
    <row r="89" spans="4:14" s="30" customFormat="1" ht="18.75">
      <c r="D89" s="8"/>
      <c r="E89" s="8"/>
      <c r="F89" s="8"/>
      <c r="G89" s="8"/>
      <c r="H89" s="6" t="s">
        <v>1</v>
      </c>
      <c r="I89" s="3">
        <f>H88+I88</f>
        <v>68737</v>
      </c>
      <c r="J89" s="5"/>
      <c r="K89" s="7">
        <f>J88+K88</f>
        <v>336910.5900000001</v>
      </c>
      <c r="L89" s="51" t="s">
        <v>268</v>
      </c>
      <c r="M89" s="52"/>
      <c r="N89" s="53"/>
    </row>
    <row r="90" spans="9:12" ht="15">
      <c r="I90" s="59" t="e">
        <f>#REF!+#REF!</f>
        <v>#REF!</v>
      </c>
      <c r="L90" s="60" t="e">
        <f>#REF!+#REF!</f>
        <v>#REF!</v>
      </c>
    </row>
    <row r="91" spans="8:9" ht="15.75">
      <c r="H91" s="61" t="s">
        <v>269</v>
      </c>
      <c r="I91" s="7" t="e">
        <f>#REF!*5.93</f>
        <v>#REF!</v>
      </c>
    </row>
  </sheetData>
  <sheetProtection/>
  <mergeCells count="7">
    <mergeCell ref="J1:K2"/>
    <mergeCell ref="A1:A2"/>
    <mergeCell ref="B1:B2"/>
    <mergeCell ref="C1:C2"/>
    <mergeCell ref="D1:E2"/>
    <mergeCell ref="F1:G2"/>
    <mergeCell ref="H1:I2"/>
  </mergeCells>
  <printOptions/>
  <pageMargins left="0" right="0" top="0" bottom="0" header="0" footer="0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Лобачева Ирина</dc:creator>
  <cp:keywords/>
  <dc:description/>
  <cp:lastModifiedBy>Брыксин Константин Владимирович</cp:lastModifiedBy>
  <cp:lastPrinted>2021-10-21T13:59:04Z</cp:lastPrinted>
  <dcterms:created xsi:type="dcterms:W3CDTF">2016-06-30T12:09:24Z</dcterms:created>
  <dcterms:modified xsi:type="dcterms:W3CDTF">2022-02-21T10:35:45Z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